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bookViews>
    <workbookView xWindow="0" yWindow="0" windowWidth="20370" windowHeight="6780" tabRatio="500"/>
  </bookViews>
  <sheets>
    <sheet name="SAŽETAK" sheetId="1" r:id="rId1"/>
    <sheet name=" Račun prihoda i rashoda-ekonom" sheetId="2" r:id="rId2"/>
    <sheet name=" Račun prihoda i rashoda-izvori" sheetId="3" r:id="rId3"/>
    <sheet name=" Račun rashoda-funkcija" sheetId="4" r:id="rId4"/>
    <sheet name=" Račun financiranja-ekonomska" sheetId="5" r:id="rId5"/>
    <sheet name=" Račun financiranja-izvori" sheetId="6" r:id="rId6"/>
    <sheet name="POSEBNI DIO" sheetId="7" r:id="rId7"/>
  </sheets>
  <definedNames>
    <definedName name="_xlnm.Print_Area" localSheetId="4">' Račun financiranja-ekonomska'!$A$1:$H$15</definedName>
    <definedName name="_xlnm.Print_Area" localSheetId="5">' Račun financiranja-izvori'!$A$3:$F$27</definedName>
    <definedName name="_xlnm.Print_Area" localSheetId="1">' Račun prihoda i rashoda-ekonom'!$A$2:$H$29</definedName>
    <definedName name="_xlnm.Print_Area" localSheetId="2">' Račun prihoda i rashoda-izvori'!$A$3:$F$34</definedName>
    <definedName name="_xlnm.Print_Area" localSheetId="3">' Račun rashoda-funkcija'!$A$4:$F$11</definedName>
    <definedName name="_xlnm.Print_Area" localSheetId="6">'POSEBNI DIO'!$A$1:$G$48</definedName>
    <definedName name="_xlnm.Print_Area" localSheetId="0">SAŽETAK!$A$1:$J$29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3" l="1"/>
  <c r="C19" i="3"/>
  <c r="B35" i="3"/>
  <c r="D35" i="3"/>
  <c r="E35" i="3"/>
  <c r="F35" i="3"/>
  <c r="C35" i="3"/>
  <c r="C30" i="3"/>
  <c r="C39" i="7" l="1"/>
  <c r="F10" i="4"/>
  <c r="F9" i="4" s="1"/>
  <c r="F8" i="4" s="1"/>
  <c r="E10" i="4"/>
  <c r="D10" i="4"/>
  <c r="D9" i="4" s="1"/>
  <c r="D8" i="4" s="1"/>
  <c r="C10" i="4"/>
  <c r="C9" i="4" s="1"/>
  <c r="C8" i="4" s="1"/>
  <c r="B10" i="4"/>
  <c r="B9" i="4" s="1"/>
  <c r="B8" i="4" s="1"/>
  <c r="E9" i="4"/>
  <c r="E8" i="4" s="1"/>
  <c r="F33" i="3"/>
  <c r="E33" i="3"/>
  <c r="D33" i="3"/>
  <c r="C33" i="3"/>
  <c r="B33" i="3"/>
  <c r="F30" i="3"/>
  <c r="E30" i="3"/>
  <c r="D30" i="3"/>
  <c r="B30" i="3"/>
  <c r="F28" i="3"/>
  <c r="E28" i="3"/>
  <c r="D28" i="3"/>
  <c r="C28" i="3"/>
  <c r="B28" i="3"/>
  <c r="F26" i="3"/>
  <c r="E26" i="3"/>
  <c r="D26" i="3"/>
  <c r="C26" i="3"/>
  <c r="B26" i="3"/>
  <c r="F24" i="3"/>
  <c r="E24" i="3"/>
  <c r="D24" i="3"/>
  <c r="C24" i="3"/>
  <c r="B24" i="3"/>
  <c r="F17" i="3"/>
  <c r="E17" i="3"/>
  <c r="D17" i="3"/>
  <c r="C17" i="3"/>
  <c r="B17" i="3"/>
  <c r="F14" i="3"/>
  <c r="E14" i="3"/>
  <c r="D14" i="3"/>
  <c r="B14" i="3"/>
  <c r="F12" i="3"/>
  <c r="E12" i="3"/>
  <c r="D12" i="3"/>
  <c r="C12" i="3"/>
  <c r="C7" i="3" s="1"/>
  <c r="B12" i="3"/>
  <c r="F10" i="3"/>
  <c r="E10" i="3"/>
  <c r="D10" i="3"/>
  <c r="C10" i="3"/>
  <c r="B10" i="3"/>
  <c r="F8" i="3"/>
  <c r="E8" i="3"/>
  <c r="D8" i="3"/>
  <c r="C8" i="3"/>
  <c r="B8" i="3"/>
  <c r="H26" i="2"/>
  <c r="G26" i="2"/>
  <c r="F26" i="2"/>
  <c r="E26" i="2"/>
  <c r="D26" i="2"/>
  <c r="H22" i="2"/>
  <c r="G22" i="2"/>
  <c r="F22" i="2"/>
  <c r="E22" i="2"/>
  <c r="D22" i="2"/>
  <c r="H11" i="2"/>
  <c r="H10" i="2" s="1"/>
  <c r="G11" i="2"/>
  <c r="F11" i="2"/>
  <c r="F10" i="2" s="1"/>
  <c r="E11" i="2"/>
  <c r="E10" i="2" s="1"/>
  <c r="D11" i="2"/>
  <c r="D10" i="2" s="1"/>
  <c r="G10" i="2"/>
  <c r="G14" i="1"/>
  <c r="F14" i="1"/>
  <c r="J11" i="1"/>
  <c r="I11" i="1"/>
  <c r="H11" i="1"/>
  <c r="G11" i="1"/>
  <c r="F11" i="1"/>
  <c r="C23" i="3" l="1"/>
  <c r="E23" i="3"/>
  <c r="B23" i="3"/>
  <c r="D23" i="3"/>
  <c r="F23" i="3"/>
  <c r="B7" i="3"/>
  <c r="G15" i="1"/>
  <c r="E21" i="2"/>
  <c r="F7" i="3"/>
  <c r="D7" i="3"/>
  <c r="G21" i="2"/>
  <c r="E7" i="3"/>
  <c r="D21" i="2"/>
  <c r="F21" i="2"/>
  <c r="H21" i="2"/>
  <c r="F15" i="1"/>
  <c r="F25" i="1" s="1"/>
  <c r="H14" i="1"/>
  <c r="H15" i="1" s="1"/>
  <c r="J14" i="1"/>
  <c r="J15" i="1" s="1"/>
  <c r="I14" i="1"/>
  <c r="I15" i="1" s="1"/>
</calcChain>
</file>

<file path=xl/sharedStrings.xml><?xml version="1.0" encoding="utf-8"?>
<sst xmlns="http://schemas.openxmlformats.org/spreadsheetml/2006/main" count="436" uniqueCount="203">
  <si>
    <t>I. OPĆI DIO</t>
  </si>
  <si>
    <t>A. SAŽETAK RAČUNA PRIHODA I RASHODA</t>
  </si>
  <si>
    <t>BROJČANA OZNAKA I NAZIV</t>
  </si>
  <si>
    <t>IZVRŠENJE
2024.</t>
  </si>
  <si>
    <t>TEKUĆI PLAN
2025.</t>
  </si>
  <si>
    <t>PLAN 
ZA 2026.</t>
  </si>
  <si>
    <t>PROJEKCIJA 
ZA 2027.</t>
  </si>
  <si>
    <t>PROJEKCIJA 
ZA 2028.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</si>
  <si>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</si>
  <si>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</si>
  <si>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</si>
  <si>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</si>
  <si>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</si>
  <si>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</si>
  <si>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</si>
  <si>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B. 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</si>
  <si>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</si>
  <si>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</si>
  <si>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</si>
  <si>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</si>
  <si>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</si>
  <si>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NETO FINANCIRANJE</t>
  </si>
  <si>
    <t>VIŠAK / MANJAK + NETO FINANCIRANJE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</si>
  <si>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</si>
  <si>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</si>
  <si>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</si>
  <si>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</si>
  <si>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</si>
  <si>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Prihodi od imovine</t>
  </si>
  <si>
    <t>Prihodi od upravnih i
administrativnih pristojbi,pristojbi po
posebnim propisima i naknada</t>
  </si>
  <si>
    <t>Prihodi od prodaje proizvoda i robe te pruženih usluga i prihodi od donacija</t>
  </si>
  <si>
    <t>Prihodi iz nadležnog proračuna i od HZZO-a temeljem ugovornih obveza</t>
  </si>
  <si>
    <t>Kazne, upravne mjere i ostali prihodi</t>
  </si>
  <si>
    <t>UKUPNO RASHODI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</si>
  <si>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</si>
  <si>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</si>
  <si>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</si>
  <si>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</si>
  <si>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</si>
  <si>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</si>
  <si>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</si>
  <si>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</si>
  <si>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A2. PRIHODI I RASHODI PREMA IZVORIMA FINANCIRANJA</t>
  </si>
  <si>
    <t>1 Opći prihodi i primici</t>
  </si>
  <si>
    <t>11 Opći prihodi i primici</t>
  </si>
  <si>
    <t>3 Vlastiti prihodi</t>
  </si>
  <si>
    <t>31 Vlastiti prihodi</t>
  </si>
  <si>
    <t>4 Prihodi za posebne namjene</t>
  </si>
  <si>
    <t>5 Pomoći</t>
  </si>
  <si>
    <t xml:space="preserve">6 Donacije </t>
  </si>
  <si>
    <t>A3. RASHODI PREMA FUNKCIJSKOJ KLASIFIKACIJI</t>
  </si>
  <si>
    <t>07 Zdravstvo</t>
  </si>
  <si>
    <t>073 Bolničke službe</t>
  </si>
  <si>
    <t>0731 Usluge općih bolnica</t>
  </si>
  <si>
    <t>B. RAČUN FINANCIRANJA</t>
  </si>
  <si>
    <t>B1. RAČUN FINANCIRANJA PREMA EKONOMSKOJ KLASIFIKACIJI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</si>
  <si>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</si>
  <si>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</si>
  <si>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</si>
  <si>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</si>
  <si>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</si>
  <si>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B2. RAČUN FINANCIRANJA PREMA IZVORIMA FINANCIRANJA</t>
  </si>
  <si>
    <t>UKUPNO PRIMICI</t>
  </si>
  <si>
    <t>12 Sredstva učešća za pomoći</t>
  </si>
  <si>
    <t>….</t>
  </si>
  <si>
    <t>2 Doprinosi</t>
  </si>
  <si>
    <t>21 Doprinosi za mirovinsko osiguranje</t>
  </si>
  <si>
    <t xml:space="preserve">UKUPNO IZDACI </t>
  </si>
  <si>
    <t>INVESTICIJE U ZDRAVSTVENU INFRASTRUKTURU</t>
  </si>
  <si>
    <t>SIGURNOST GRAĐANA I PRAVA NA ZDRAVSTVENE USLUGE</t>
  </si>
  <si>
    <t>ADMINISTRACIJA I UPRAVLJANJE (IZ EVIDENCIJSKIH PRIHODA)</t>
  </si>
  <si>
    <t>Vlastiti prihodi</t>
  </si>
  <si>
    <t>Donacije</t>
  </si>
  <si>
    <t xml:space="preserve">  43 Ostali prihodi za posebne namjene</t>
  </si>
  <si>
    <t xml:space="preserve">  52 Ostale pomoći i darovnice</t>
  </si>
  <si>
    <t xml:space="preserve">  58 Instrumenti EU nove generacije</t>
  </si>
  <si>
    <t xml:space="preserve">  61 Donacije</t>
  </si>
  <si>
    <t>7 Prihodi od prodaje ili zamjene nefinancijske imovinei naknade s naslova osiguranja</t>
  </si>
  <si>
    <t xml:space="preserve">  71 Prihodi od prodaje ili zamjene nefinancijske imovine i naknade s naslova osiguranja</t>
  </si>
  <si>
    <t>7 Prihodi od prodaje ili zamjene nefinanacijske imovine i naknade s naslova osiguranja</t>
  </si>
  <si>
    <t>OPĆA ŽUPANIJSKA BOLNICA NAŠICE</t>
  </si>
  <si>
    <t>33739</t>
  </si>
  <si>
    <t>Opća županijska bolnica Našice</t>
  </si>
  <si>
    <t>3602</t>
  </si>
  <si>
    <t>K959002</t>
  </si>
  <si>
    <t>OPĆA ŽUPANIJSKA BOLNICA NAŠICE - IZRAVNA KAPITALNA ULAGANJA</t>
  </si>
  <si>
    <t>11</t>
  </si>
  <si>
    <t>Opći prihodi i primici</t>
  </si>
  <si>
    <t>0731</t>
  </si>
  <si>
    <t>Usluge općih bolnica</t>
  </si>
  <si>
    <t>3232</t>
  </si>
  <si>
    <t>Usluge tekućeg i investicijskog  održavanja</t>
  </si>
  <si>
    <t>4123</t>
  </si>
  <si>
    <t>Licence</t>
  </si>
  <si>
    <t>4221</t>
  </si>
  <si>
    <t>Uredska oprema i namještaj</t>
  </si>
  <si>
    <t>4223</t>
  </si>
  <si>
    <t>Oprema za održavanje i zaštitu</t>
  </si>
  <si>
    <t>4224</t>
  </si>
  <si>
    <t>Medicinska i laboratorijska oprema</t>
  </si>
  <si>
    <t>4227</t>
  </si>
  <si>
    <t>Uređaji, strojevi i oprema za ostale namjene</t>
  </si>
  <si>
    <t>4511</t>
  </si>
  <si>
    <t>Dodatna ulaganja na građevinskim objektima</t>
  </si>
  <si>
    <t>3605</t>
  </si>
  <si>
    <t>A959001</t>
  </si>
  <si>
    <t>31</t>
  </si>
  <si>
    <t>4222</t>
  </si>
  <si>
    <t>Komunikacijska oprema</t>
  </si>
  <si>
    <t>4225</t>
  </si>
  <si>
    <t>Instrumenti i uređaji</t>
  </si>
  <si>
    <t>4231</t>
  </si>
  <si>
    <t>Prijevozna sredstva u cestovnom prometu</t>
  </si>
  <si>
    <t>43</t>
  </si>
  <si>
    <t>Ostali prihodi za posebne namjene</t>
  </si>
  <si>
    <t>3111</t>
  </si>
  <si>
    <t>Plaće za redovan rad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</si>
  <si>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</si>
  <si>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</si>
  <si>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</si>
  <si>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</si>
  <si>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</si>
  <si>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</si>
  <si>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</si>
  <si>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</si>
  <si>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</si>
  <si>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</si>
  <si>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</si>
  <si>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</si>
  <si>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</si>
  <si>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</si>
  <si>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</si>
  <si>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</si>
  <si>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</si>
  <si>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</si>
  <si>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</si>
  <si>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</si>
  <si>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</si>
  <si>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</si>
  <si>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</si>
  <si>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</si>
  <si>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</si>
  <si>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</si>
  <si>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</si>
  <si>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</si>
  <si>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</si>
  <si>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</si>
  <si>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</si>
  <si>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</si>
  <si>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</si>
  <si>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</si>
  <si>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</si>
  <si>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</si>
  <si>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</si>
  <si>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</si>
  <si>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</si>
  <si>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</si>
  <si>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</si>
  <si>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</si>
  <si>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3251</t>
  </si>
  <si>
    <t>Rashodi po osnovi utroška lijekova i potrošnog medicinskog materijala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</si>
  <si>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</si>
  <si>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</si>
  <si>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</si>
  <si>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</si>
  <si>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</si>
  <si>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</si>
  <si>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</si>
  <si>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</si>
  <si>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</si>
  <si>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</si>
  <si>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</si>
  <si>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</si>
  <si>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</si>
  <si>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</si>
  <si>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</si>
  <si>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</si>
  <si>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52</t>
  </si>
  <si>
    <t>Ostale pomoći</t>
  </si>
  <si>
    <t>61</t>
  </si>
  <si>
    <t>71</t>
  </si>
  <si>
    <t>Prihodi od prodaje ili zamjene nefinancijske imovine i naknade s naslova osiguranja</t>
  </si>
  <si>
    <t>A959003</t>
  </si>
  <si>
    <t>ADMINISTRACIJA I UPRAVLJANJE</t>
  </si>
  <si>
    <t>3292</t>
  </si>
  <si>
    <t>Premije osiguranja</t>
  </si>
  <si>
    <t>3252</t>
  </si>
  <si>
    <t>Rashodi po osnovi otpisa lijekova i potrošnog medicinskog materijala</t>
  </si>
  <si>
    <t>T959004</t>
  </si>
  <si>
    <t>JAČANJE OTPORTNOSTI ZDRAVSTVENOG SUSTAVA NPOO C5.1 - OB NAŠICE</t>
  </si>
  <si>
    <t>58</t>
  </si>
  <si>
    <t>Instrumenti EU nove generacije</t>
  </si>
  <si>
    <t>581</t>
  </si>
  <si>
    <t>Mehanizam za oporavak i otpornost – bespovratna sredstva</t>
  </si>
  <si>
    <t>Naknade troškova osobama izvan radnos odnosa</t>
  </si>
  <si>
    <t>Ostali nespomenuti financijski rashodi</t>
  </si>
  <si>
    <t>NAZIV</t>
  </si>
  <si>
    <t xml:space="preserve">BROJČANA OZNAKA </t>
  </si>
  <si>
    <t xml:space="preserve">  II. POSEBNI DIO</t>
  </si>
  <si>
    <t xml:space="preserve">  I. OPĆI DIO</t>
  </si>
  <si>
    <t>FINANCIJSKI PLAN OPĆE ŽUPANIJSKE BOLNICE NAŠICE ZA 2026. I PROJEKCIJE ZA 2027. I 2028. GODINU</t>
  </si>
  <si>
    <t>Predsjednica upravnog vijeća:</t>
  </si>
  <si>
    <t>Sarafina Zelić-Kos, dipl.iur.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</si>
</sst>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1"/>
    </font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</font>
    <font>
      <sz val="14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Arial"/>
      <family val="2"/>
      <charset val="1"/>
    </font>
    <font>
      <sz val="10"/>
      <color theme="1"/>
      <name val="Calibri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i/>
      <sz val="1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CC"/>
      </patternFill>
    </fill>
    <fill>
      <patternFill patternType="solid">
        <fgColor theme="0"/>
        <bgColor rgb="FFFFFFCC"/>
      </patternFill>
    </fill>
    <fill>
      <patternFill patternType="solid">
        <fgColor theme="4" tint="0.79989013336588644"/>
        <bgColor rgb="FFCCFFFF"/>
      </patternFill>
    </fill>
  </fills>
  <borders count="9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1" applyProtection="0">
      <alignment horizontal="left" vertical="center" indent="1"/>
    </xf>
    <xf numFmtId="0" fontId="3" fillId="0" borderId="0"/>
  </cellStyleXfs>
  <cellXfs count="161">
    <xf numFmtId="0" fontId="0" fillId="0" borderId="0" xfId="0"/>
    <xf numFmtId="0" fontId="0" fillId="0" borderId="0" xfId="0" applyAlignment="1" applyProtection="1"/>
    <xf numFmtId="0" fontId="4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8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 vertical="center"/>
    </xf>
    <xf numFmtId="0" fontId="12" fillId="0" borderId="4" xfId="0" applyFont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3" fontId="15" fillId="0" borderId="4" xfId="0" applyNumberFormat="1" applyFont="1" applyBorder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3" fontId="12" fillId="0" borderId="4" xfId="0" applyNumberFormat="1" applyFont="1" applyBorder="1" applyAlignment="1" applyProtection="1">
      <alignment horizontal="right"/>
    </xf>
    <xf numFmtId="3" fontId="14" fillId="4" borderId="4" xfId="0" applyNumberFormat="1" applyFont="1" applyFill="1" applyBorder="1" applyAlignment="1" applyProtection="1">
      <alignment vertical="center"/>
    </xf>
    <xf numFmtId="3" fontId="12" fillId="4" borderId="4" xfId="0" applyNumberFormat="1" applyFont="1" applyFill="1" applyBorder="1" applyAlignment="1" applyProtection="1">
      <alignment horizontal="right"/>
    </xf>
    <xf numFmtId="3" fontId="15" fillId="0" borderId="4" xfId="0" applyNumberFormat="1" applyFont="1" applyBorder="1" applyAlignment="1" applyProtection="1">
      <alignment vertical="center" wrapText="1"/>
    </xf>
    <xf numFmtId="3" fontId="7" fillId="0" borderId="4" xfId="0" applyNumberFormat="1" applyFont="1" applyBorder="1" applyAlignment="1" applyProtection="1">
      <alignment horizontal="right" wrapText="1"/>
    </xf>
    <xf numFmtId="0" fontId="14" fillId="4" borderId="3" xfId="0" applyFont="1" applyFill="1" applyBorder="1" applyAlignment="1" applyProtection="1">
      <alignment horizontal="left" vertical="center"/>
    </xf>
    <xf numFmtId="0" fontId="14" fillId="4" borderId="5" xfId="0" applyFont="1" applyFill="1" applyBorder="1" applyAlignment="1" applyProtection="1">
      <alignment vertical="center"/>
    </xf>
    <xf numFmtId="3" fontId="14" fillId="4" borderId="4" xfId="0" applyNumberFormat="1" applyFont="1" applyFill="1" applyBorder="1" applyAlignment="1" applyProtection="1">
      <alignment vertical="center" wrapText="1"/>
    </xf>
    <xf numFmtId="3" fontId="12" fillId="4" borderId="4" xfId="0" applyNumberFormat="1" applyFont="1" applyFill="1" applyBorder="1" applyAlignment="1" applyProtection="1">
      <alignment horizontal="right" wrapText="1"/>
    </xf>
    <xf numFmtId="0" fontId="9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/>
    <xf numFmtId="0" fontId="14" fillId="0" borderId="4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vertical="center" wrapText="1"/>
    </xf>
    <xf numFmtId="0" fontId="15" fillId="4" borderId="4" xfId="0" applyFont="1" applyFill="1" applyBorder="1" applyAlignment="1" applyProtection="1">
      <alignment vertical="center"/>
    </xf>
    <xf numFmtId="3" fontId="12" fillId="0" borderId="4" xfId="0" applyNumberFormat="1" applyFont="1" applyBorder="1" applyAlignment="1" applyProtection="1">
      <alignment horizontal="right" wrapText="1"/>
    </xf>
    <xf numFmtId="3" fontId="12" fillId="3" borderId="4" xfId="0" applyNumberFormat="1" applyFont="1" applyFill="1" applyBorder="1" applyAlignment="1" applyProtection="1">
      <alignment horizontal="center" vertical="center" wrapText="1"/>
    </xf>
    <xf numFmtId="3" fontId="12" fillId="0" borderId="4" xfId="0" applyNumberFormat="1" applyFont="1" applyBorder="1" applyAlignment="1" applyProtection="1">
      <alignment horizontal="left" wrapText="1"/>
    </xf>
    <xf numFmtId="0" fontId="15" fillId="4" borderId="4" xfId="0" applyFont="1" applyFill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left" wrapText="1"/>
    </xf>
    <xf numFmtId="0" fontId="17" fillId="0" borderId="0" xfId="0" applyFont="1" applyBorder="1" applyAlignment="1" applyProtection="1">
      <alignment wrapText="1"/>
    </xf>
    <xf numFmtId="3" fontId="4" fillId="0" borderId="0" xfId="0" applyNumberFormat="1" applyFont="1" applyBorder="1" applyAlignment="1" applyProtection="1">
      <alignment horizontal="right"/>
    </xf>
    <xf numFmtId="0" fontId="14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/>
    <xf numFmtId="0" fontId="14" fillId="3" borderId="4" xfId="0" applyFont="1" applyFill="1" applyBorder="1" applyAlignment="1" applyProtection="1">
      <alignment horizontal="left" vertical="center" wrapText="1"/>
    </xf>
    <xf numFmtId="3" fontId="14" fillId="3" borderId="4" xfId="0" applyNumberFormat="1" applyFont="1" applyFill="1" applyBorder="1" applyAlignment="1" applyProtection="1">
      <alignment horizontal="right" vertical="center" wrapText="1"/>
    </xf>
    <xf numFmtId="3" fontId="12" fillId="3" borderId="4" xfId="0" applyNumberFormat="1" applyFont="1" applyFill="1" applyBorder="1" applyAlignment="1" applyProtection="1">
      <alignment horizontal="right"/>
    </xf>
    <xf numFmtId="0" fontId="15" fillId="3" borderId="4" xfId="0" applyFont="1" applyFill="1" applyBorder="1" applyAlignment="1" applyProtection="1">
      <alignment horizontal="left" vertical="center" wrapText="1"/>
    </xf>
    <xf numFmtId="3" fontId="15" fillId="3" borderId="4" xfId="0" applyNumberFormat="1" applyFont="1" applyFill="1" applyBorder="1" applyAlignment="1" applyProtection="1">
      <alignment horizontal="right" wrapText="1"/>
    </xf>
    <xf numFmtId="3" fontId="15" fillId="0" borderId="4" xfId="0" applyNumberFormat="1" applyFont="1" applyBorder="1" applyAlignment="1" applyProtection="1">
      <alignment horizontal="right" wrapText="1"/>
    </xf>
    <xf numFmtId="3" fontId="7" fillId="3" borderId="4" xfId="0" applyNumberFormat="1" applyFont="1" applyFill="1" applyBorder="1" applyAlignment="1" applyProtection="1">
      <alignment horizontal="right"/>
    </xf>
    <xf numFmtId="0" fontId="15" fillId="3" borderId="4" xfId="0" applyFont="1" applyFill="1" applyBorder="1" applyAlignment="1" applyProtection="1">
      <alignment horizontal="left" vertical="center"/>
    </xf>
    <xf numFmtId="0" fontId="14" fillId="3" borderId="4" xfId="0" applyFont="1" applyFill="1" applyBorder="1" applyAlignment="1" applyProtection="1">
      <alignment horizontal="left" vertical="center"/>
    </xf>
    <xf numFmtId="0" fontId="19" fillId="0" borderId="4" xfId="0" applyFont="1" applyBorder="1" applyAlignment="1" applyProtection="1"/>
    <xf numFmtId="0" fontId="20" fillId="0" borderId="0" xfId="0" applyFont="1" applyAlignment="1" applyProtection="1"/>
    <xf numFmtId="3" fontId="15" fillId="3" borderId="4" xfId="0" applyNumberFormat="1" applyFont="1" applyFill="1" applyBorder="1" applyAlignment="1" applyProtection="1">
      <alignment horizontal="right" vertical="center" wrapText="1"/>
    </xf>
    <xf numFmtId="3" fontId="15" fillId="3" borderId="4" xfId="0" applyNumberFormat="1" applyFont="1" applyFill="1" applyBorder="1" applyAlignment="1" applyProtection="1">
      <alignment horizontal="right" vertical="center"/>
    </xf>
    <xf numFmtId="3" fontId="21" fillId="3" borderId="4" xfId="0" applyNumberFormat="1" applyFont="1" applyFill="1" applyBorder="1" applyAlignment="1" applyProtection="1">
      <alignment horizontal="right" vertical="center"/>
    </xf>
    <xf numFmtId="0" fontId="14" fillId="3" borderId="4" xfId="0" applyFont="1" applyFill="1" applyBorder="1" applyAlignment="1" applyProtection="1">
      <alignment vertical="center" wrapText="1"/>
    </xf>
    <xf numFmtId="0" fontId="15" fillId="3" borderId="4" xfId="0" applyFont="1" applyFill="1" applyBorder="1" applyAlignment="1" applyProtection="1">
      <alignment vertical="center" wrapText="1"/>
    </xf>
    <xf numFmtId="3" fontId="7" fillId="3" borderId="4" xfId="0" applyNumberFormat="1" applyFont="1" applyFill="1" applyBorder="1" applyAlignment="1" applyProtection="1">
      <alignment horizontal="right" wrapText="1"/>
    </xf>
    <xf numFmtId="0" fontId="20" fillId="0" borderId="4" xfId="0" applyFont="1" applyBorder="1" applyAlignment="1" applyProtection="1"/>
    <xf numFmtId="0" fontId="20" fillId="0" borderId="4" xfId="0" applyFont="1" applyBorder="1" applyAlignment="1" applyProtection="1">
      <alignment horizontal="left"/>
    </xf>
    <xf numFmtId="3" fontId="19" fillId="0" borderId="4" xfId="0" applyNumberFormat="1" applyFont="1" applyBorder="1" applyAlignment="1" applyProtection="1"/>
    <xf numFmtId="0" fontId="21" fillId="3" borderId="4" xfId="0" applyFont="1" applyFill="1" applyBorder="1" applyAlignment="1" applyProtection="1">
      <alignment horizontal="left" vertical="center" wrapText="1" indent="1"/>
    </xf>
    <xf numFmtId="0" fontId="0" fillId="0" borderId="0" xfId="0" applyFont="1" applyAlignment="1" applyProtection="1"/>
    <xf numFmtId="0" fontId="21" fillId="3" borderId="4" xfId="0" applyFont="1" applyFill="1" applyBorder="1" applyAlignment="1" applyProtection="1">
      <alignment horizontal="left" vertical="center" wrapText="1"/>
    </xf>
    <xf numFmtId="0" fontId="22" fillId="3" borderId="4" xfId="0" applyFont="1" applyFill="1" applyBorder="1" applyAlignment="1" applyProtection="1">
      <alignment horizontal="left" vertical="center" wrapText="1"/>
    </xf>
    <xf numFmtId="3" fontId="0" fillId="0" borderId="0" xfId="0" applyNumberFormat="1" applyAlignment="1" applyProtection="1">
      <alignment horizontal="right"/>
    </xf>
    <xf numFmtId="3" fontId="0" fillId="0" borderId="4" xfId="0" applyNumberFormat="1" applyBorder="1" applyAlignment="1" applyProtection="1"/>
    <xf numFmtId="0" fontId="23" fillId="4" borderId="4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vertical="center" wrapText="1"/>
    </xf>
    <xf numFmtId="0" fontId="25" fillId="3" borderId="4" xfId="0" applyFont="1" applyFill="1" applyBorder="1" applyAlignment="1" applyProtection="1">
      <alignment horizontal="left" vertical="center" wrapText="1"/>
    </xf>
    <xf numFmtId="3" fontId="25" fillId="3" borderId="4" xfId="0" applyNumberFormat="1" applyFont="1" applyFill="1" applyBorder="1" applyAlignment="1" applyProtection="1">
      <alignment horizontal="right" vertical="center" wrapText="1"/>
    </xf>
    <xf numFmtId="3" fontId="23" fillId="3" borderId="4" xfId="0" applyNumberFormat="1" applyFont="1" applyFill="1" applyBorder="1" applyAlignment="1" applyProtection="1">
      <alignment horizontal="right"/>
    </xf>
    <xf numFmtId="0" fontId="26" fillId="3" borderId="4" xfId="0" applyFont="1" applyFill="1" applyBorder="1" applyAlignment="1" applyProtection="1">
      <alignment horizontal="left" vertical="center" wrapText="1"/>
    </xf>
    <xf numFmtId="0" fontId="27" fillId="0" borderId="4" xfId="0" applyFont="1" applyBorder="1" applyAlignment="1" applyProtection="1"/>
    <xf numFmtId="3" fontId="27" fillId="0" borderId="4" xfId="0" applyNumberFormat="1" applyFont="1" applyBorder="1" applyAlignment="1" applyProtection="1"/>
    <xf numFmtId="0" fontId="28" fillId="4" borderId="4" xfId="0" applyFont="1" applyFill="1" applyBorder="1" applyAlignment="1" applyProtection="1">
      <alignment horizontal="center" vertical="center" wrapText="1"/>
    </xf>
    <xf numFmtId="0" fontId="29" fillId="4" borderId="4" xfId="0" applyFont="1" applyFill="1" applyBorder="1" applyAlignment="1" applyProtection="1">
      <alignment horizontal="center" vertical="center" wrapText="1"/>
    </xf>
    <xf numFmtId="0" fontId="30" fillId="3" borderId="4" xfId="0" applyFont="1" applyFill="1" applyBorder="1" applyAlignment="1" applyProtection="1">
      <alignment horizontal="left" vertical="center" wrapText="1"/>
    </xf>
    <xf numFmtId="3" fontId="29" fillId="3" borderId="4" xfId="0" applyNumberFormat="1" applyFont="1" applyFill="1" applyBorder="1" applyAlignment="1" applyProtection="1">
      <alignment horizontal="right"/>
    </xf>
    <xf numFmtId="0" fontId="31" fillId="3" borderId="4" xfId="0" applyFont="1" applyFill="1" applyBorder="1" applyAlignment="1" applyProtection="1">
      <alignment horizontal="left" vertical="center" wrapText="1"/>
    </xf>
    <xf numFmtId="0" fontId="31" fillId="3" borderId="4" xfId="0" applyFont="1" applyFill="1" applyBorder="1" applyAlignment="1" applyProtection="1">
      <alignment horizontal="left" vertical="center"/>
    </xf>
    <xf numFmtId="0" fontId="32" fillId="3" borderId="4" xfId="0" applyFont="1" applyFill="1" applyBorder="1" applyAlignment="1" applyProtection="1">
      <alignment horizontal="left" vertical="center" wrapText="1"/>
    </xf>
    <xf numFmtId="0" fontId="30" fillId="3" borderId="4" xfId="0" applyFont="1" applyFill="1" applyBorder="1" applyAlignment="1" applyProtection="1">
      <alignment horizontal="left" vertical="center"/>
    </xf>
    <xf numFmtId="0" fontId="30" fillId="3" borderId="4" xfId="0" applyFont="1" applyFill="1" applyBorder="1" applyAlignment="1" applyProtection="1">
      <alignment vertical="center" wrapText="1"/>
    </xf>
    <xf numFmtId="0" fontId="31" fillId="3" borderId="4" xfId="0" applyFont="1" applyFill="1" applyBorder="1" applyAlignment="1" applyProtection="1">
      <alignment vertical="center" wrapText="1"/>
    </xf>
    <xf numFmtId="0" fontId="21" fillId="3" borderId="4" xfId="0" applyFont="1" applyFill="1" applyBorder="1" applyAlignment="1" applyProtection="1">
      <alignment horizontal="left" vertical="center" indent="1"/>
    </xf>
    <xf numFmtId="0" fontId="0" fillId="0" borderId="4" xfId="0" applyBorder="1" applyAlignment="1" applyProtection="1"/>
    <xf numFmtId="0" fontId="0" fillId="0" borderId="4" xfId="0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left"/>
    </xf>
    <xf numFmtId="0" fontId="10" fillId="0" borderId="4" xfId="0" applyFont="1" applyBorder="1" applyAlignment="1" applyProtection="1"/>
    <xf numFmtId="0" fontId="10" fillId="0" borderId="4" xfId="0" applyFont="1" applyBorder="1" applyAlignment="1" applyProtection="1">
      <alignment horizontal="left" wrapText="1"/>
    </xf>
    <xf numFmtId="0" fontId="37" fillId="0" borderId="4" xfId="0" applyFont="1" applyBorder="1" applyAlignment="1" applyProtection="1">
      <alignment wrapText="1"/>
    </xf>
    <xf numFmtId="0" fontId="21" fillId="3" borderId="0" xfId="0" applyFont="1" applyFill="1" applyBorder="1" applyAlignment="1" applyProtection="1">
      <alignment horizontal="left" vertical="center" wrapText="1"/>
    </xf>
    <xf numFmtId="3" fontId="15" fillId="3" borderId="0" xfId="0" applyNumberFormat="1" applyFont="1" applyFill="1" applyBorder="1" applyAlignment="1" applyProtection="1">
      <alignment horizontal="right" vertical="center" wrapText="1"/>
    </xf>
    <xf numFmtId="3" fontId="7" fillId="3" borderId="0" xfId="0" applyNumberFormat="1" applyFont="1" applyFill="1" applyBorder="1" applyAlignment="1" applyProtection="1">
      <alignment horizontal="right"/>
    </xf>
    <xf numFmtId="0" fontId="22" fillId="3" borderId="4" xfId="0" applyFont="1" applyFill="1" applyBorder="1" applyAlignment="1" applyProtection="1">
      <alignment horizontal="left" wrapText="1"/>
    </xf>
    <xf numFmtId="0" fontId="15" fillId="3" borderId="3" xfId="0" applyFont="1" applyFill="1" applyBorder="1" applyAlignment="1" applyProtection="1">
      <alignment horizontal="left" vertical="center"/>
    </xf>
    <xf numFmtId="0" fontId="38" fillId="0" borderId="0" xfId="0" applyFont="1" applyAlignment="1" applyProtection="1"/>
    <xf numFmtId="0" fontId="28" fillId="0" borderId="0" xfId="0" applyFont="1" applyBorder="1" applyAlignment="1" applyProtection="1">
      <alignment horizontal="center" vertical="center" wrapText="1"/>
    </xf>
    <xf numFmtId="3" fontId="33" fillId="3" borderId="6" xfId="0" applyNumberFormat="1" applyFont="1" applyFill="1" applyBorder="1" applyAlignment="1" applyProtection="1">
      <alignment horizontal="right" wrapText="1"/>
    </xf>
    <xf numFmtId="3" fontId="33" fillId="3" borderId="4" xfId="0" applyNumberFormat="1" applyFont="1" applyFill="1" applyBorder="1" applyAlignment="1" applyProtection="1">
      <alignment horizontal="right"/>
    </xf>
    <xf numFmtId="3" fontId="34" fillId="3" borderId="6" xfId="0" applyNumberFormat="1" applyFont="1" applyFill="1" applyBorder="1" applyAlignment="1" applyProtection="1">
      <alignment horizontal="right" wrapText="1"/>
    </xf>
    <xf numFmtId="3" fontId="34" fillId="3" borderId="4" xfId="0" applyNumberFormat="1" applyFont="1" applyFill="1" applyBorder="1" applyAlignment="1" applyProtection="1">
      <alignment horizontal="right"/>
    </xf>
    <xf numFmtId="3" fontId="34" fillId="3" borderId="4" xfId="0" applyNumberFormat="1" applyFont="1" applyFill="1" applyBorder="1" applyAlignment="1" applyProtection="1">
      <alignment horizontal="right" wrapText="1"/>
    </xf>
    <xf numFmtId="3" fontId="19" fillId="0" borderId="4" xfId="0" applyNumberFormat="1" applyFont="1" applyBorder="1" applyAlignment="1" applyProtection="1">
      <alignment horizontal="right" wrapText="1"/>
    </xf>
    <xf numFmtId="3" fontId="19" fillId="0" borderId="4" xfId="0" applyNumberFormat="1" applyFont="1" applyBorder="1" applyAlignment="1" applyProtection="1">
      <alignment horizontal="right"/>
    </xf>
    <xf numFmtId="3" fontId="34" fillId="3" borderId="8" xfId="0" applyNumberFormat="1" applyFont="1" applyFill="1" applyBorder="1" applyAlignment="1" applyProtection="1">
      <alignment horizontal="right"/>
    </xf>
    <xf numFmtId="3" fontId="34" fillId="3" borderId="8" xfId="0" applyNumberFormat="1" applyFont="1" applyFill="1" applyBorder="1" applyAlignment="1" applyProtection="1">
      <alignment horizontal="right" wrapText="1"/>
    </xf>
    <xf numFmtId="3" fontId="34" fillId="3" borderId="7" xfId="0" applyNumberFormat="1" applyFont="1" applyFill="1" applyBorder="1" applyAlignment="1" applyProtection="1">
      <alignment horizontal="right"/>
    </xf>
    <xf numFmtId="3" fontId="0" fillId="0" borderId="4" xfId="0" applyNumberFormat="1" applyBorder="1" applyAlignment="1" applyProtection="1">
      <alignment horizontal="right"/>
    </xf>
    <xf numFmtId="3" fontId="12" fillId="3" borderId="6" xfId="0" applyNumberFormat="1" applyFont="1" applyFill="1" applyBorder="1" applyAlignment="1" applyProtection="1">
      <alignment horizontal="right" wrapText="1"/>
    </xf>
    <xf numFmtId="3" fontId="7" fillId="3" borderId="6" xfId="0" applyNumberFormat="1" applyFont="1" applyFill="1" applyBorder="1" applyAlignment="1" applyProtection="1">
      <alignment horizontal="right" wrapText="1"/>
    </xf>
    <xf numFmtId="3" fontId="7" fillId="0" borderId="6" xfId="0" applyNumberFormat="1" applyFont="1" applyBorder="1" applyAlignment="1" applyProtection="1">
      <alignment horizontal="right" wrapText="1"/>
    </xf>
    <xf numFmtId="3" fontId="36" fillId="0" borderId="4" xfId="0" applyNumberFormat="1" applyFont="1" applyBorder="1" applyAlignment="1" applyProtection="1">
      <alignment horizontal="right" wrapText="1"/>
    </xf>
    <xf numFmtId="3" fontId="10" fillId="0" borderId="4" xfId="0" applyNumberFormat="1" applyFont="1" applyBorder="1" applyAlignment="1" applyProtection="1">
      <alignment horizontal="right"/>
    </xf>
    <xf numFmtId="0" fontId="0" fillId="0" borderId="7" xfId="0" applyFont="1" applyBorder="1" applyAlignment="1" applyProtection="1">
      <alignment horizontal="left"/>
    </xf>
    <xf numFmtId="3" fontId="0" fillId="0" borderId="4" xfId="0" applyNumberFormat="1" applyFont="1" applyBorder="1" applyAlignment="1" applyProtection="1">
      <alignment horizontal="right"/>
    </xf>
    <xf numFmtId="0" fontId="41" fillId="3" borderId="6" xfId="0" applyFont="1" applyFill="1" applyBorder="1" applyAlignment="1" applyProtection="1">
      <alignment horizontal="left" vertical="center" wrapText="1"/>
    </xf>
    <xf numFmtId="0" fontId="43" fillId="3" borderId="6" xfId="0" applyFont="1" applyFill="1" applyBorder="1" applyAlignment="1" applyProtection="1">
      <alignment horizontal="left" vertical="center" wrapText="1"/>
    </xf>
    <xf numFmtId="0" fontId="44" fillId="3" borderId="6" xfId="0" applyFont="1" applyFill="1" applyBorder="1" applyAlignment="1" applyProtection="1">
      <alignment horizontal="left" vertical="center" wrapText="1"/>
    </xf>
    <xf numFmtId="0" fontId="45" fillId="0" borderId="4" xfId="2" applyFont="1" applyBorder="1" applyAlignment="1" applyProtection="1">
      <alignment wrapText="1"/>
    </xf>
    <xf numFmtId="0" fontId="39" fillId="3" borderId="4" xfId="0" applyFont="1" applyFill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/>
    </xf>
    <xf numFmtId="0" fontId="40" fillId="3" borderId="4" xfId="0" applyFont="1" applyFill="1" applyBorder="1" applyAlignment="1" applyProtection="1">
      <alignment horizontal="left" vertical="center" wrapText="1"/>
    </xf>
    <xf numFmtId="0" fontId="42" fillId="3" borderId="4" xfId="0" applyFont="1" applyFill="1" applyBorder="1" applyAlignment="1" applyProtection="1">
      <alignment vertical="center" wrapText="1"/>
    </xf>
    <xf numFmtId="0" fontId="41" fillId="3" borderId="8" xfId="0" applyFont="1" applyFill="1" applyBorder="1" applyAlignment="1" applyProtection="1">
      <alignment horizontal="left" vertical="center" wrapText="1"/>
    </xf>
    <xf numFmtId="0" fontId="41" fillId="3" borderId="4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/>
    <xf numFmtId="0" fontId="35" fillId="0" borderId="4" xfId="0" applyFont="1" applyBorder="1" applyAlignment="1" applyProtection="1"/>
    <xf numFmtId="0" fontId="35" fillId="0" borderId="4" xfId="0" applyFont="1" applyBorder="1" applyAlignment="1" applyProtection="1">
      <alignment wrapText="1"/>
    </xf>
    <xf numFmtId="0" fontId="0" fillId="0" borderId="4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center" wrapText="1"/>
    </xf>
    <xf numFmtId="3" fontId="36" fillId="0" borderId="4" xfId="0" applyNumberFormat="1" applyFont="1" applyBorder="1" applyAlignment="1" applyProtection="1">
      <alignment horizontal="right"/>
    </xf>
    <xf numFmtId="0" fontId="43" fillId="3" borderId="4" xfId="0" applyFont="1" applyFill="1" applyBorder="1" applyAlignment="1" applyProtection="1">
      <alignment horizontal="left" vertical="center" wrapText="1"/>
    </xf>
    <xf numFmtId="3" fontId="33" fillId="3" borderId="4" xfId="0" applyNumberFormat="1" applyFont="1" applyFill="1" applyBorder="1" applyAlignment="1" applyProtection="1">
      <alignment horizontal="right" wrapText="1"/>
    </xf>
    <xf numFmtId="0" fontId="44" fillId="3" borderId="4" xfId="0" applyFont="1" applyFill="1" applyBorder="1" applyAlignment="1" applyProtection="1">
      <alignment horizontal="left" vertical="center" wrapText="1"/>
    </xf>
    <xf numFmtId="2" fontId="45" fillId="0" borderId="4" xfId="1" applyNumberFormat="1" applyFont="1" applyFill="1" applyBorder="1" applyAlignment="1" applyProtection="1">
      <alignment vertical="top" wrapText="1"/>
    </xf>
    <xf numFmtId="0" fontId="44" fillId="0" borderId="4" xfId="0" applyFont="1" applyBorder="1" applyAlignment="1" applyProtection="1"/>
    <xf numFmtId="0" fontId="43" fillId="0" borderId="4" xfId="0" applyFont="1" applyBorder="1" applyAlignment="1" applyProtection="1"/>
    <xf numFmtId="3" fontId="12" fillId="3" borderId="4" xfId="0" applyNumberFormat="1" applyFont="1" applyFill="1" applyBorder="1" applyAlignment="1" applyProtection="1">
      <alignment horizontal="right" wrapText="1"/>
    </xf>
    <xf numFmtId="0" fontId="0" fillId="0" borderId="0" xfId="0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vertical="center"/>
    </xf>
    <xf numFmtId="0" fontId="46" fillId="0" borderId="0" xfId="0" applyFont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28" fillId="4" borderId="4" xfId="0" applyFont="1" applyFill="1" applyBorder="1" applyAlignment="1" applyProtection="1">
      <alignment horizontal="center" vertical="center" wrapText="1"/>
    </xf>
    <xf numFmtId="0" fontId="29" fillId="4" borderId="4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/>
    </xf>
  </cellXfs>
  <cellStyles count="3">
    <cellStyle name="Normalno" xfId="0" builtinId="0"/>
    <cellStyle name="SAPBEXHLevel3" xfId="1"/>
    <cellStyle name="Zarez 2 5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19" zoomScale="83" zoomScaleNormal="83" workbookViewId="0">
      <selection activeCell="J31" sqref="J31"/>
    </sheetView>
  </sheetViews>
  <sheetFormatPr defaultColWidth="8.5703125" defaultRowHeight="15" x14ac:dyDescent="0.25"/>
  <cols>
    <col min="5" max="5" width="25.28515625" style="1" customWidth="1"/>
    <col min="6" max="10" width="19.42578125" style="1" customWidth="1"/>
    <col min="11" max="12" width="25.28515625" style="1" customWidth="1"/>
  </cols>
  <sheetData>
    <row r="1" spans="1:12" ht="81.75" customHeight="1" x14ac:dyDescent="0.25">
      <c r="A1" s="155" t="s">
        <v>200</v>
      </c>
      <c r="B1" s="155"/>
      <c r="C1" s="155"/>
      <c r="D1" s="155"/>
      <c r="E1" s="155"/>
      <c r="F1" s="155"/>
      <c r="G1" s="155"/>
      <c r="H1" s="155"/>
      <c r="I1" s="155"/>
      <c r="J1" s="155"/>
      <c r="K1" s="2"/>
      <c r="L1" s="2"/>
    </row>
    <row r="2" spans="1:12" ht="18" customHeight="1" x14ac:dyDescent="0.25">
      <c r="A2" s="147" t="s">
        <v>80</v>
      </c>
      <c r="B2" s="147"/>
      <c r="C2" s="147"/>
      <c r="D2" s="147"/>
      <c r="E2" s="147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151" t="s">
        <v>199</v>
      </c>
      <c r="B3" s="151"/>
      <c r="C3" s="151"/>
      <c r="D3" s="151"/>
      <c r="E3" s="151"/>
      <c r="F3" s="151"/>
      <c r="G3" s="151"/>
      <c r="H3" s="151"/>
      <c r="I3" s="151"/>
      <c r="J3" s="151"/>
      <c r="K3" s="4"/>
      <c r="L3" s="4"/>
    </row>
    <row r="4" spans="1:12" ht="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5"/>
      <c r="L4" s="5"/>
    </row>
    <row r="5" spans="1:12" ht="18" customHeight="1" x14ac:dyDescent="0.25">
      <c r="A5" s="151" t="s">
        <v>1</v>
      </c>
      <c r="B5" s="151"/>
      <c r="C5" s="151"/>
      <c r="D5" s="151"/>
      <c r="E5" s="151"/>
      <c r="F5" s="151"/>
      <c r="G5" s="151"/>
      <c r="H5" s="151"/>
      <c r="I5" s="151"/>
      <c r="J5" s="151"/>
      <c r="K5" s="6"/>
      <c r="L5" s="6"/>
    </row>
    <row r="6" spans="1:12" ht="18" x14ac:dyDescent="0.25">
      <c r="A6" s="7"/>
      <c r="B6" s="8"/>
      <c r="C6" s="8"/>
      <c r="D6" s="8"/>
      <c r="E6" s="9"/>
      <c r="F6" s="9"/>
      <c r="G6" s="9"/>
      <c r="H6" s="10"/>
      <c r="I6" s="10"/>
      <c r="J6" s="11"/>
    </row>
    <row r="7" spans="1:12" ht="25.5" customHeight="1" x14ac:dyDescent="0.25">
      <c r="A7" s="152" t="s">
        <v>2</v>
      </c>
      <c r="B7" s="152"/>
      <c r="C7" s="152"/>
      <c r="D7" s="152"/>
      <c r="E7" s="152"/>
      <c r="F7" s="12" t="s">
        <v>3</v>
      </c>
      <c r="G7" s="12" t="s">
        <v>4</v>
      </c>
      <c r="H7" s="13" t="s">
        <v>5</v>
      </c>
      <c r="I7" s="13" t="s">
        <v>6</v>
      </c>
      <c r="J7" s="13" t="s">
        <v>7</v>
      </c>
    </row>
    <row r="8" spans="1:12" s="16" customFormat="1" ht="12" customHeight="1" x14ac:dyDescent="0.25">
      <c r="A8" s="153">
        <v>1</v>
      </c>
      <c r="B8" s="153"/>
      <c r="C8" s="153"/>
      <c r="D8" s="153"/>
      <c r="E8" s="153"/>
      <c r="F8" s="14">
        <v>2</v>
      </c>
      <c r="G8" s="14">
        <v>3</v>
      </c>
      <c r="H8" s="15">
        <v>4</v>
      </c>
      <c r="I8" s="15">
        <v>5</v>
      </c>
      <c r="J8" s="15">
        <v>6</v>
      </c>
      <c r="K8" s="1"/>
      <c r="L8" s="1"/>
    </row>
    <row r="9" spans="1:12" ht="15" customHeight="1" x14ac:dyDescent="0.25">
      <c r="A9" s="149" t="s">
        <v>8</v>
      </c>
      <c r="B9" s="149"/>
      <c r="C9" s="149"/>
      <c r="D9" s="149"/>
      <c r="E9" s="149"/>
      <c r="F9" s="17">
        <v>20985295</v>
      </c>
      <c r="G9" s="17">
        <v>23211990</v>
      </c>
      <c r="H9" s="18">
        <v>27320224</v>
      </c>
      <c r="I9" s="18">
        <v>26908744</v>
      </c>
      <c r="J9" s="18">
        <v>28330725</v>
      </c>
    </row>
    <row r="10" spans="1:12" s="16" customFormat="1" x14ac:dyDescent="0.25">
      <c r="A10" s="154" t="s">
        <v>9</v>
      </c>
      <c r="B10" s="154"/>
      <c r="C10" s="154"/>
      <c r="D10" s="154"/>
      <c r="E10" s="154"/>
      <c r="F10" s="17">
        <v>0</v>
      </c>
      <c r="G10" s="17"/>
      <c r="H10" s="19"/>
      <c r="I10" s="19"/>
      <c r="J10" s="19"/>
      <c r="K10" s="1"/>
      <c r="L10" s="1"/>
    </row>
    <row r="11" spans="1:12" ht="15" customHeight="1" x14ac:dyDescent="0.25">
      <c r="A11" s="148" t="s">
        <v>10</v>
      </c>
      <c r="B11" s="148"/>
      <c r="C11" s="148"/>
      <c r="D11" s="148"/>
      <c r="E11" s="148"/>
      <c r="F11" s="20">
        <f>SUM(F9:F10)</f>
        <v>20985295</v>
      </c>
      <c r="G11" s="20">
        <f>SUM(G9:G10)</f>
        <v>23211990</v>
      </c>
      <c r="H11" s="21">
        <f>H9</f>
        <v>27320224</v>
      </c>
      <c r="I11" s="21">
        <f>I9</f>
        <v>26908744</v>
      </c>
      <c r="J11" s="21">
        <f>J9</f>
        <v>28330725</v>
      </c>
      <c r="K11" s="16"/>
      <c r="L11" s="16"/>
    </row>
    <row r="12" spans="1:12" ht="15" customHeight="1" x14ac:dyDescent="0.25">
      <c r="A12" s="149" t="s">
        <v>11</v>
      </c>
      <c r="B12" s="149"/>
      <c r="C12" s="149"/>
      <c r="D12" s="149"/>
      <c r="E12" s="149"/>
      <c r="F12" s="22">
        <v>20664406</v>
      </c>
      <c r="G12" s="22">
        <v>22321830</v>
      </c>
      <c r="H12" s="18">
        <v>24787612</v>
      </c>
      <c r="I12" s="18">
        <v>26000215</v>
      </c>
      <c r="J12" s="23">
        <v>27290725</v>
      </c>
    </row>
    <row r="13" spans="1:12" x14ac:dyDescent="0.25">
      <c r="A13" s="154" t="s">
        <v>12</v>
      </c>
      <c r="B13" s="154"/>
      <c r="C13" s="154"/>
      <c r="D13" s="154"/>
      <c r="E13" s="154"/>
      <c r="F13" s="17">
        <v>684423</v>
      </c>
      <c r="G13" s="17">
        <v>890160</v>
      </c>
      <c r="H13" s="18">
        <v>2532612</v>
      </c>
      <c r="I13" s="18">
        <v>908529</v>
      </c>
      <c r="J13" s="23">
        <v>1040000</v>
      </c>
    </row>
    <row r="14" spans="1:12" x14ac:dyDescent="0.25">
      <c r="A14" s="24" t="s">
        <v>13</v>
      </c>
      <c r="B14" s="25"/>
      <c r="C14" s="25"/>
      <c r="D14" s="25"/>
      <c r="E14" s="25"/>
      <c r="F14" s="20">
        <f>SUM(F12:F13)</f>
        <v>21348829</v>
      </c>
      <c r="G14" s="20">
        <f>SUM(G12:G13)</f>
        <v>23211990</v>
      </c>
      <c r="H14" s="21">
        <f>H12+H13</f>
        <v>27320224</v>
      </c>
      <c r="I14" s="21">
        <f>I12+I13</f>
        <v>26908744</v>
      </c>
      <c r="J14" s="21">
        <f>J12+J13</f>
        <v>28330725</v>
      </c>
      <c r="K14" s="16"/>
      <c r="L14" s="16"/>
    </row>
    <row r="15" spans="1:12" ht="15" customHeight="1" x14ac:dyDescent="0.25">
      <c r="A15" s="148" t="s">
        <v>14</v>
      </c>
      <c r="B15" s="148"/>
      <c r="C15" s="148"/>
      <c r="D15" s="148"/>
      <c r="E15" s="148"/>
      <c r="F15" s="26">
        <f>F11-F14</f>
        <v>-363534</v>
      </c>
      <c r="G15" s="26">
        <f>G11-G14</f>
        <v>0</v>
      </c>
      <c r="H15" s="27">
        <f>H11-H14</f>
        <v>0</v>
      </c>
      <c r="I15" s="27">
        <f>I11-I14</f>
        <v>0</v>
      </c>
      <c r="J15" s="27">
        <f>J11-J14</f>
        <v>0</v>
      </c>
      <c r="K15" s="16"/>
      <c r="L15" s="16"/>
    </row>
    <row r="16" spans="1:12" ht="18" x14ac:dyDescent="0.25">
      <c r="A16" s="3"/>
      <c r="B16" s="28"/>
      <c r="C16" s="28"/>
      <c r="D16" s="28"/>
      <c r="E16" s="28"/>
      <c r="F16" s="28"/>
      <c r="G16" s="28"/>
      <c r="H16" s="28"/>
      <c r="I16" s="28"/>
      <c r="J16" s="29"/>
      <c r="K16" s="29"/>
      <c r="L16" s="29"/>
    </row>
    <row r="17" spans="1:12" ht="18" customHeight="1" x14ac:dyDescent="0.25">
      <c r="A17" s="151" t="s">
        <v>15</v>
      </c>
      <c r="B17" s="151"/>
      <c r="C17" s="151"/>
      <c r="D17" s="151"/>
      <c r="E17" s="151"/>
      <c r="F17" s="151"/>
      <c r="G17" s="151"/>
      <c r="H17" s="151"/>
      <c r="I17" s="151"/>
      <c r="J17" s="151"/>
      <c r="K17" s="6"/>
      <c r="L17" s="6"/>
    </row>
    <row r="18" spans="1:12" ht="18" x14ac:dyDescent="0.25">
      <c r="A18" s="3"/>
      <c r="B18" s="28"/>
      <c r="C18" s="28"/>
      <c r="D18" s="28"/>
      <c r="E18" s="28"/>
      <c r="F18" s="28"/>
      <c r="G18" s="28"/>
      <c r="H18" s="29"/>
      <c r="I18" s="29"/>
      <c r="J18" s="29"/>
    </row>
    <row r="19" spans="1:12" ht="25.5" customHeight="1" x14ac:dyDescent="0.25">
      <c r="A19" s="152" t="s">
        <v>2</v>
      </c>
      <c r="B19" s="152"/>
      <c r="C19" s="152"/>
      <c r="D19" s="152"/>
      <c r="E19" s="152"/>
      <c r="F19" s="12" t="s">
        <v>3</v>
      </c>
      <c r="G19" s="12" t="s">
        <v>4</v>
      </c>
      <c r="H19" s="13" t="s">
        <v>5</v>
      </c>
      <c r="I19" s="13" t="s">
        <v>6</v>
      </c>
      <c r="J19" s="13" t="s">
        <v>7</v>
      </c>
    </row>
    <row r="20" spans="1:12" ht="12" customHeight="1" x14ac:dyDescent="0.25">
      <c r="A20" s="153">
        <v>1</v>
      </c>
      <c r="B20" s="153"/>
      <c r="C20" s="153"/>
      <c r="D20" s="153"/>
      <c r="E20" s="153"/>
      <c r="F20" s="14">
        <v>2</v>
      </c>
      <c r="G20" s="14">
        <v>3</v>
      </c>
      <c r="H20" s="15">
        <v>4</v>
      </c>
      <c r="I20" s="15">
        <v>5</v>
      </c>
      <c r="J20" s="15">
        <v>6</v>
      </c>
    </row>
    <row r="21" spans="1:12" ht="15.75" customHeight="1" x14ac:dyDescent="0.25">
      <c r="A21" s="149" t="s">
        <v>16</v>
      </c>
      <c r="B21" s="149"/>
      <c r="C21" s="149"/>
      <c r="D21" s="149"/>
      <c r="E21" s="149"/>
      <c r="F21" s="30"/>
      <c r="G21" s="30"/>
      <c r="H21" s="19"/>
      <c r="I21" s="19"/>
      <c r="J21" s="19"/>
    </row>
    <row r="22" spans="1:12" ht="15" customHeight="1" x14ac:dyDescent="0.25">
      <c r="A22" s="149" t="s">
        <v>17</v>
      </c>
      <c r="B22" s="149"/>
      <c r="C22" s="149"/>
      <c r="D22" s="149"/>
      <c r="E22" s="149"/>
      <c r="F22" s="31"/>
      <c r="G22" s="31"/>
      <c r="H22" s="19"/>
      <c r="I22" s="19"/>
      <c r="J22" s="19"/>
    </row>
    <row r="23" spans="1:12" ht="15" customHeight="1" x14ac:dyDescent="0.25">
      <c r="A23" s="148" t="s">
        <v>18</v>
      </c>
      <c r="B23" s="148"/>
      <c r="C23" s="148"/>
      <c r="D23" s="148"/>
      <c r="E23" s="148"/>
      <c r="F23" s="32"/>
      <c r="G23" s="32"/>
      <c r="H23" s="21">
        <v>0</v>
      </c>
      <c r="I23" s="21">
        <v>0</v>
      </c>
      <c r="J23" s="21">
        <v>0</v>
      </c>
    </row>
    <row r="24" spans="1:12" ht="15" customHeight="1" x14ac:dyDescent="0.25">
      <c r="A24" s="150" t="s">
        <v>19</v>
      </c>
      <c r="B24" s="150"/>
      <c r="C24" s="150"/>
      <c r="D24" s="150"/>
      <c r="E24" s="150"/>
      <c r="F24" s="33">
        <v>517246.7</v>
      </c>
      <c r="G24" s="33"/>
      <c r="H24" s="34"/>
      <c r="I24" s="13"/>
      <c r="J24" s="13"/>
    </row>
    <row r="25" spans="1:12" ht="15" customHeight="1" x14ac:dyDescent="0.25">
      <c r="A25" s="150" t="s">
        <v>20</v>
      </c>
      <c r="B25" s="150"/>
      <c r="C25" s="150"/>
      <c r="D25" s="150"/>
      <c r="E25" s="150"/>
      <c r="F25" s="33">
        <f>F24+F15</f>
        <v>153712.70000000001</v>
      </c>
      <c r="G25" s="35"/>
      <c r="H25" s="34"/>
      <c r="I25" s="13"/>
      <c r="J25" s="13"/>
    </row>
    <row r="26" spans="1:12" ht="15" customHeight="1" x14ac:dyDescent="0.25">
      <c r="A26" s="148" t="s">
        <v>21</v>
      </c>
      <c r="B26" s="148"/>
      <c r="C26" s="148"/>
      <c r="D26" s="148"/>
      <c r="E26" s="148"/>
      <c r="F26" s="36"/>
      <c r="G26" s="36"/>
      <c r="H26" s="21">
        <v>0</v>
      </c>
      <c r="I26" s="21">
        <v>0</v>
      </c>
      <c r="J26" s="21">
        <v>0</v>
      </c>
    </row>
    <row r="27" spans="1:12" ht="15" customHeight="1" x14ac:dyDescent="0.25">
      <c r="A27" s="148" t="s">
        <v>22</v>
      </c>
      <c r="B27" s="148"/>
      <c r="C27" s="148"/>
      <c r="D27" s="148"/>
      <c r="E27" s="148"/>
      <c r="F27" s="36"/>
      <c r="G27" s="36"/>
      <c r="H27" s="21">
        <v>0</v>
      </c>
      <c r="I27" s="21">
        <v>0</v>
      </c>
      <c r="J27" s="21">
        <v>0</v>
      </c>
    </row>
    <row r="28" spans="1:12" ht="11.25" customHeight="1" x14ac:dyDescent="0.25">
      <c r="A28" s="37"/>
      <c r="B28" s="38"/>
      <c r="C28" s="38"/>
      <c r="D28" s="38"/>
      <c r="E28" s="38"/>
      <c r="F28" s="38"/>
      <c r="G28" s="38"/>
      <c r="H28" s="39"/>
      <c r="I28" s="39"/>
      <c r="J28" s="39"/>
      <c r="K28" s="39"/>
      <c r="L28" s="39"/>
    </row>
    <row r="29" spans="1:12" ht="15" customHeight="1" x14ac:dyDescent="0.25">
      <c r="A29" s="40"/>
      <c r="B29" s="40"/>
      <c r="C29" s="40"/>
      <c r="D29" s="40"/>
      <c r="E29" s="40"/>
      <c r="F29" s="40"/>
      <c r="G29" s="40"/>
      <c r="H29" s="160" t="s">
        <v>201</v>
      </c>
      <c r="I29" s="160"/>
      <c r="J29" s="40"/>
      <c r="K29" s="40"/>
    </row>
    <row r="30" spans="1:12" ht="9" customHeight="1" x14ac:dyDescent="0.25">
      <c r="H30" s="160"/>
      <c r="I30" s="160"/>
    </row>
    <row r="31" spans="1:12" x14ac:dyDescent="0.25">
      <c r="H31" s="160"/>
      <c r="I31" s="160"/>
    </row>
    <row r="32" spans="1:12" x14ac:dyDescent="0.25">
      <c r="H32" s="146" t="s">
        <v>202</v>
      </c>
      <c r="I32" s="146"/>
    </row>
  </sheetData>
  <mergeCells count="24">
    <mergeCell ref="H29:I31"/>
    <mergeCell ref="A11:E11"/>
    <mergeCell ref="A12:E12"/>
    <mergeCell ref="A13:E13"/>
    <mergeCell ref="A1:J1"/>
    <mergeCell ref="A3:J3"/>
    <mergeCell ref="A5:J5"/>
    <mergeCell ref="A7:E7"/>
    <mergeCell ref="A8:E8"/>
    <mergeCell ref="H32:I32"/>
    <mergeCell ref="A2:E2"/>
    <mergeCell ref="A27:E27"/>
    <mergeCell ref="A22:E22"/>
    <mergeCell ref="A23:E23"/>
    <mergeCell ref="A24:E24"/>
    <mergeCell ref="A25:E25"/>
    <mergeCell ref="A26:E26"/>
    <mergeCell ref="A15:E15"/>
    <mergeCell ref="A17:J17"/>
    <mergeCell ref="A19:E19"/>
    <mergeCell ref="A20:E20"/>
    <mergeCell ref="A21:E21"/>
    <mergeCell ref="A9:E9"/>
    <mergeCell ref="A10:E10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3" zoomScaleNormal="100" workbookViewId="0">
      <selection activeCell="A6" sqref="A6:H29"/>
    </sheetView>
  </sheetViews>
  <sheetFormatPr defaultColWidth="8.5703125" defaultRowHeight="15" x14ac:dyDescent="0.25"/>
  <cols>
    <col min="1" max="1" width="7.42578125" style="1" customWidth="1"/>
    <col min="2" max="2" width="8.42578125" style="1" customWidth="1"/>
    <col min="3" max="3" width="45.7109375" style="1" customWidth="1"/>
    <col min="4" max="8" width="19.42578125" style="1" customWidth="1"/>
    <col min="9" max="10" width="25.28515625" style="1" customWidth="1"/>
  </cols>
  <sheetData>
    <row r="1" spans="1:10" ht="18" x14ac:dyDescent="0.25">
      <c r="A1" s="3"/>
      <c r="B1" s="3"/>
      <c r="C1" s="104" t="s">
        <v>80</v>
      </c>
      <c r="D1" s="3"/>
      <c r="E1" s="3"/>
      <c r="F1" s="3"/>
      <c r="G1" s="3"/>
      <c r="H1" s="3"/>
      <c r="I1" s="3"/>
      <c r="J1" s="3"/>
    </row>
    <row r="2" spans="1:10" ht="15.75" customHeight="1" x14ac:dyDescent="0.25">
      <c r="A2" s="151" t="s">
        <v>0</v>
      </c>
      <c r="B2" s="151"/>
      <c r="C2" s="151"/>
      <c r="D2" s="151"/>
      <c r="E2" s="151"/>
      <c r="F2" s="151"/>
      <c r="G2" s="151"/>
      <c r="H2" s="151"/>
      <c r="I2" s="4"/>
      <c r="J2" s="4"/>
    </row>
    <row r="3" spans="1:10" ht="18" x14ac:dyDescent="0.25">
      <c r="A3" s="3"/>
      <c r="B3" s="3"/>
      <c r="C3" s="3"/>
      <c r="D3" s="3"/>
      <c r="E3" s="3"/>
      <c r="F3" s="3"/>
      <c r="G3" s="3"/>
      <c r="H3" s="3"/>
      <c r="I3" s="5"/>
      <c r="J3" s="5"/>
    </row>
    <row r="4" spans="1:10" ht="15.75" customHeight="1" x14ac:dyDescent="0.25">
      <c r="A4" s="151" t="s">
        <v>23</v>
      </c>
      <c r="B4" s="151"/>
      <c r="C4" s="151"/>
      <c r="D4" s="151"/>
      <c r="E4" s="151"/>
      <c r="F4" s="151"/>
      <c r="G4" s="151"/>
      <c r="H4" s="151"/>
      <c r="I4" s="6"/>
      <c r="J4" s="6"/>
    </row>
    <row r="5" spans="1:10" ht="18" x14ac:dyDescent="0.25">
      <c r="A5" s="3"/>
      <c r="B5" s="3"/>
      <c r="C5" s="3"/>
      <c r="D5" s="3"/>
      <c r="E5" s="3"/>
      <c r="F5" s="3"/>
      <c r="G5" s="3"/>
      <c r="H5" s="3"/>
      <c r="I5" s="5"/>
      <c r="J5" s="5"/>
    </row>
    <row r="6" spans="1:10" ht="15.75" customHeight="1" x14ac:dyDescent="0.25">
      <c r="A6" s="151" t="s">
        <v>24</v>
      </c>
      <c r="B6" s="151"/>
      <c r="C6" s="151"/>
      <c r="D6" s="151"/>
      <c r="E6" s="151"/>
      <c r="F6" s="151"/>
      <c r="G6" s="151"/>
      <c r="H6" s="151"/>
      <c r="I6" s="41"/>
      <c r="J6" s="41"/>
    </row>
    <row r="7" spans="1:10" ht="18" x14ac:dyDescent="0.25">
      <c r="A7" s="3"/>
      <c r="B7" s="3"/>
      <c r="C7" s="3"/>
      <c r="D7" s="3"/>
      <c r="E7" s="3"/>
      <c r="F7" s="3"/>
      <c r="G7" s="3"/>
      <c r="H7" s="3"/>
      <c r="I7" s="5"/>
      <c r="J7" s="5"/>
    </row>
    <row r="8" spans="1:10" ht="25.5" customHeight="1" x14ac:dyDescent="0.25">
      <c r="A8" s="156" t="s">
        <v>2</v>
      </c>
      <c r="B8" s="156"/>
      <c r="C8" s="156"/>
      <c r="D8" s="42" t="s">
        <v>3</v>
      </c>
      <c r="E8" s="42" t="s">
        <v>4</v>
      </c>
      <c r="F8" s="42" t="s">
        <v>5</v>
      </c>
      <c r="G8" s="42" t="s">
        <v>6</v>
      </c>
      <c r="H8" s="42" t="s">
        <v>7</v>
      </c>
    </row>
    <row r="9" spans="1:10" x14ac:dyDescent="0.25">
      <c r="A9" s="157">
        <v>1</v>
      </c>
      <c r="B9" s="157"/>
      <c r="C9" s="157"/>
      <c r="D9" s="43">
        <v>2</v>
      </c>
      <c r="E9" s="43">
        <v>3</v>
      </c>
      <c r="F9" s="43">
        <v>4</v>
      </c>
      <c r="G9" s="43">
        <v>5</v>
      </c>
      <c r="H9" s="43">
        <v>6</v>
      </c>
      <c r="I9" s="44"/>
      <c r="J9" s="44"/>
    </row>
    <row r="10" spans="1:10" x14ac:dyDescent="0.25">
      <c r="A10" s="45"/>
      <c r="B10" s="45"/>
      <c r="C10" s="45" t="s">
        <v>25</v>
      </c>
      <c r="D10" s="46">
        <f>D11</f>
        <v>20985294.500000004</v>
      </c>
      <c r="E10" s="46">
        <f>E11</f>
        <v>23211990</v>
      </c>
      <c r="F10" s="47">
        <f>F11</f>
        <v>27320224</v>
      </c>
      <c r="G10" s="47">
        <f>G11</f>
        <v>26908744</v>
      </c>
      <c r="H10" s="47">
        <f>H11</f>
        <v>28330725</v>
      </c>
    </row>
    <row r="11" spans="1:10" x14ac:dyDescent="0.25">
      <c r="A11" s="45">
        <v>6</v>
      </c>
      <c r="B11" s="45"/>
      <c r="C11" s="45" t="s">
        <v>26</v>
      </c>
      <c r="D11" s="46">
        <f>SUM(D12:D17)</f>
        <v>20985294.500000004</v>
      </c>
      <c r="E11" s="46">
        <f>SUM(E12:E17)</f>
        <v>23211990</v>
      </c>
      <c r="F11" s="47">
        <f>SUM(F12:F17)</f>
        <v>27320224</v>
      </c>
      <c r="G11" s="47">
        <f>SUM(G12:G17)</f>
        <v>26908744</v>
      </c>
      <c r="H11" s="47">
        <f>SUM(H12:H17)</f>
        <v>28330725</v>
      </c>
    </row>
    <row r="12" spans="1:10" ht="25.5" x14ac:dyDescent="0.25">
      <c r="A12" s="45"/>
      <c r="B12" s="48">
        <v>63</v>
      </c>
      <c r="C12" s="48" t="s">
        <v>27</v>
      </c>
      <c r="D12" s="49">
        <v>136609</v>
      </c>
      <c r="E12" s="50">
        <v>210000</v>
      </c>
      <c r="F12" s="51">
        <v>290000</v>
      </c>
      <c r="G12" s="51">
        <v>20000</v>
      </c>
      <c r="H12" s="51">
        <v>20000</v>
      </c>
    </row>
    <row r="13" spans="1:10" x14ac:dyDescent="0.25">
      <c r="A13" s="45"/>
      <c r="B13" s="48">
        <v>64</v>
      </c>
      <c r="C13" s="52" t="s">
        <v>28</v>
      </c>
      <c r="D13" s="49">
        <v>171.26</v>
      </c>
      <c r="E13" s="50">
        <v>0</v>
      </c>
      <c r="F13" s="51">
        <v>0</v>
      </c>
      <c r="G13" s="51">
        <v>0</v>
      </c>
      <c r="H13" s="51"/>
    </row>
    <row r="14" spans="1:10" ht="38.25" x14ac:dyDescent="0.25">
      <c r="A14" s="45"/>
      <c r="B14" s="48">
        <v>65</v>
      </c>
      <c r="C14" s="48" t="s">
        <v>29</v>
      </c>
      <c r="D14" s="49">
        <v>2061134.84</v>
      </c>
      <c r="E14" s="50">
        <v>2686000</v>
      </c>
      <c r="F14" s="51">
        <v>1985000</v>
      </c>
      <c r="G14" s="51">
        <v>2120000</v>
      </c>
      <c r="H14" s="51">
        <v>2230000</v>
      </c>
    </row>
    <row r="15" spans="1:10" ht="25.5" x14ac:dyDescent="0.25">
      <c r="A15" s="52"/>
      <c r="B15" s="52">
        <v>66</v>
      </c>
      <c r="C15" s="48" t="s">
        <v>30</v>
      </c>
      <c r="D15" s="49">
        <v>87892.39</v>
      </c>
      <c r="E15" s="50">
        <v>66000</v>
      </c>
      <c r="F15" s="51">
        <v>150000</v>
      </c>
      <c r="G15" s="51">
        <v>143000</v>
      </c>
      <c r="H15" s="51">
        <v>143000</v>
      </c>
    </row>
    <row r="16" spans="1:10" ht="25.5" x14ac:dyDescent="0.25">
      <c r="A16" s="52"/>
      <c r="B16" s="52">
        <v>67</v>
      </c>
      <c r="C16" s="48" t="s">
        <v>31</v>
      </c>
      <c r="D16" s="49">
        <v>18680544</v>
      </c>
      <c r="E16" s="50">
        <v>20229990</v>
      </c>
      <c r="F16" s="51">
        <v>24890224</v>
      </c>
      <c r="G16" s="51">
        <v>24618744</v>
      </c>
      <c r="H16" s="51">
        <v>25930725</v>
      </c>
    </row>
    <row r="17" spans="1:10" x14ac:dyDescent="0.25">
      <c r="A17" s="53"/>
      <c r="B17" s="102">
        <v>68</v>
      </c>
      <c r="C17" s="54" t="s">
        <v>32</v>
      </c>
      <c r="D17" s="49">
        <v>18943.009999999998</v>
      </c>
      <c r="E17" s="50">
        <v>20000</v>
      </c>
      <c r="F17" s="51">
        <v>5000</v>
      </c>
      <c r="G17" s="51">
        <v>7000</v>
      </c>
      <c r="H17" s="51">
        <v>7000</v>
      </c>
    </row>
    <row r="19" spans="1:10" s="55" customFormat="1" ht="25.5" customHeight="1" x14ac:dyDescent="0.25">
      <c r="A19" s="156" t="s">
        <v>2</v>
      </c>
      <c r="B19" s="156"/>
      <c r="C19" s="156"/>
      <c r="D19" s="42" t="s">
        <v>3</v>
      </c>
      <c r="E19" s="42" t="s">
        <v>4</v>
      </c>
      <c r="F19" s="42" t="s">
        <v>5</v>
      </c>
      <c r="G19" s="42" t="s">
        <v>6</v>
      </c>
      <c r="H19" s="42" t="s">
        <v>7</v>
      </c>
      <c r="I19" s="1"/>
      <c r="J19" s="1"/>
    </row>
    <row r="20" spans="1:10" s="55" customFormat="1" ht="12.75" x14ac:dyDescent="0.2">
      <c r="A20" s="157">
        <v>1</v>
      </c>
      <c r="B20" s="157"/>
      <c r="C20" s="157"/>
      <c r="D20" s="43">
        <v>2</v>
      </c>
      <c r="E20" s="43">
        <v>3</v>
      </c>
      <c r="F20" s="43">
        <v>4</v>
      </c>
      <c r="G20" s="43">
        <v>5</v>
      </c>
      <c r="H20" s="43">
        <v>6</v>
      </c>
      <c r="I20" s="44"/>
      <c r="J20" s="44"/>
    </row>
    <row r="21" spans="1:10" x14ac:dyDescent="0.25">
      <c r="A21" s="45"/>
      <c r="B21" s="45"/>
      <c r="C21" s="45" t="s">
        <v>33</v>
      </c>
      <c r="D21" s="46">
        <f>D22+D26</f>
        <v>21348828.850000001</v>
      </c>
      <c r="E21" s="46">
        <f>E22+E26</f>
        <v>23211990</v>
      </c>
      <c r="F21" s="47">
        <f>F22+F26</f>
        <v>27320224</v>
      </c>
      <c r="G21" s="47">
        <f>G22+G26</f>
        <v>26908744</v>
      </c>
      <c r="H21" s="47">
        <f>H22+H26</f>
        <v>28330725</v>
      </c>
    </row>
    <row r="22" spans="1:10" x14ac:dyDescent="0.25">
      <c r="A22" s="45">
        <v>3</v>
      </c>
      <c r="B22" s="45"/>
      <c r="C22" s="45" t="s">
        <v>34</v>
      </c>
      <c r="D22" s="46">
        <f>SUM(D23:D25)</f>
        <v>20664405.890000001</v>
      </c>
      <c r="E22" s="46">
        <f>SUM(E23:E25)</f>
        <v>22321830</v>
      </c>
      <c r="F22" s="47">
        <f>SUM(F23:F25)</f>
        <v>24787612</v>
      </c>
      <c r="G22" s="47">
        <f>G23+G24+G25</f>
        <v>26000215</v>
      </c>
      <c r="H22" s="47">
        <f>H23+H24+H25</f>
        <v>27290725</v>
      </c>
    </row>
    <row r="23" spans="1:10" x14ac:dyDescent="0.25">
      <c r="A23" s="45"/>
      <c r="B23" s="48">
        <v>31</v>
      </c>
      <c r="C23" s="48" t="s">
        <v>35</v>
      </c>
      <c r="D23" s="56">
        <v>15946216.210000001</v>
      </c>
      <c r="E23" s="56">
        <v>17592052</v>
      </c>
      <c r="F23" s="51">
        <v>18870919</v>
      </c>
      <c r="G23" s="51">
        <v>20200000</v>
      </c>
      <c r="H23" s="51">
        <v>21500000</v>
      </c>
    </row>
    <row r="24" spans="1:10" x14ac:dyDescent="0.25">
      <c r="A24" s="52"/>
      <c r="B24" s="52">
        <v>32</v>
      </c>
      <c r="C24" s="52" t="s">
        <v>36</v>
      </c>
      <c r="D24" s="57">
        <v>4686987.12</v>
      </c>
      <c r="E24" s="57">
        <v>4721778</v>
      </c>
      <c r="F24" s="51">
        <v>5908693</v>
      </c>
      <c r="G24" s="51">
        <v>5792215</v>
      </c>
      <c r="H24" s="51">
        <v>5782725</v>
      </c>
    </row>
    <row r="25" spans="1:10" x14ac:dyDescent="0.25">
      <c r="A25" s="52"/>
      <c r="B25" s="52">
        <v>34</v>
      </c>
      <c r="C25" s="52" t="s">
        <v>37</v>
      </c>
      <c r="D25" s="58">
        <v>31202.560000000001</v>
      </c>
      <c r="E25" s="58">
        <v>8000</v>
      </c>
      <c r="F25" s="51">
        <v>8000</v>
      </c>
      <c r="G25" s="51">
        <v>8000</v>
      </c>
      <c r="H25" s="51">
        <v>8000</v>
      </c>
    </row>
    <row r="26" spans="1:10" x14ac:dyDescent="0.25">
      <c r="A26" s="53">
        <v>4</v>
      </c>
      <c r="B26" s="53"/>
      <c r="C26" s="59" t="s">
        <v>38</v>
      </c>
      <c r="D26" s="46">
        <f>SUM(D27:D29)</f>
        <v>684422.96</v>
      </c>
      <c r="E26" s="46">
        <f>E27+E28+E29</f>
        <v>890160</v>
      </c>
      <c r="F26" s="47">
        <f>F27+F28+F29</f>
        <v>2532612</v>
      </c>
      <c r="G26" s="47">
        <f>G27+G28+G29</f>
        <v>908529</v>
      </c>
      <c r="H26" s="47">
        <f>H27+H28+H29</f>
        <v>1040000</v>
      </c>
    </row>
    <row r="27" spans="1:10" ht="16.5" customHeight="1" x14ac:dyDescent="0.25">
      <c r="A27" s="48"/>
      <c r="B27" s="48">
        <v>41</v>
      </c>
      <c r="C27" s="60" t="s">
        <v>39</v>
      </c>
      <c r="D27" s="56">
        <v>618.75</v>
      </c>
      <c r="E27" s="56">
        <v>21826</v>
      </c>
      <c r="F27" s="51">
        <v>22000</v>
      </c>
      <c r="G27" s="51">
        <v>22000</v>
      </c>
      <c r="H27" s="61">
        <v>22000</v>
      </c>
    </row>
    <row r="28" spans="1:10" x14ac:dyDescent="0.25">
      <c r="A28" s="48"/>
      <c r="B28" s="48">
        <v>42</v>
      </c>
      <c r="C28" s="60" t="s">
        <v>40</v>
      </c>
      <c r="D28" s="57">
        <v>651179.21</v>
      </c>
      <c r="E28" s="57">
        <v>866396</v>
      </c>
      <c r="F28" s="51">
        <v>2015612</v>
      </c>
      <c r="G28" s="51">
        <v>886529</v>
      </c>
      <c r="H28" s="61">
        <v>1018000</v>
      </c>
      <c r="I28" s="55"/>
      <c r="J28" s="55"/>
    </row>
    <row r="29" spans="1:10" ht="15" customHeight="1" x14ac:dyDescent="0.25">
      <c r="A29" s="62"/>
      <c r="B29" s="63">
        <v>45</v>
      </c>
      <c r="C29" s="60" t="s">
        <v>41</v>
      </c>
      <c r="D29" s="64">
        <v>32625</v>
      </c>
      <c r="E29" s="64">
        <v>1938</v>
      </c>
      <c r="F29" s="64">
        <v>495000</v>
      </c>
      <c r="G29" s="64">
        <v>0</v>
      </c>
      <c r="H29" s="64">
        <v>0</v>
      </c>
      <c r="I29" s="55"/>
      <c r="J29" s="55"/>
    </row>
  </sheetData>
  <mergeCells count="7">
    <mergeCell ref="A19:C19"/>
    <mergeCell ref="A20:C20"/>
    <mergeCell ref="A2:H2"/>
    <mergeCell ref="A4:H4"/>
    <mergeCell ref="A6:H6"/>
    <mergeCell ref="A8:C8"/>
    <mergeCell ref="A9:C9"/>
  </mergeCells>
  <pageMargins left="0.7" right="0.7" top="0.75" bottom="0.75" header="0.511811023622047" footer="0.511811023622047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Normal="100" workbookViewId="0">
      <selection activeCell="E17" sqref="E17"/>
    </sheetView>
  </sheetViews>
  <sheetFormatPr defaultColWidth="8.5703125" defaultRowHeight="15" x14ac:dyDescent="0.25"/>
  <cols>
    <col min="1" max="1" width="44.7109375" style="1" customWidth="1"/>
    <col min="2" max="2" width="17.5703125" style="1" customWidth="1"/>
    <col min="3" max="5" width="18.140625" style="1" customWidth="1"/>
    <col min="6" max="6" width="16.7109375" style="1" customWidth="1"/>
    <col min="7" max="8" width="25.28515625" style="1" customWidth="1"/>
  </cols>
  <sheetData>
    <row r="1" spans="1:8" x14ac:dyDescent="0.25">
      <c r="A1" s="103" t="s">
        <v>80</v>
      </c>
    </row>
    <row r="2" spans="1:8" ht="18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51" t="s">
        <v>42</v>
      </c>
      <c r="B3" s="151"/>
      <c r="C3" s="151"/>
      <c r="D3" s="151"/>
      <c r="E3" s="151"/>
      <c r="F3" s="151"/>
      <c r="G3" s="41"/>
      <c r="H3" s="41"/>
    </row>
    <row r="4" spans="1:8" ht="18" x14ac:dyDescent="0.25">
      <c r="A4" s="3"/>
      <c r="B4" s="3"/>
      <c r="C4" s="3"/>
      <c r="D4" s="3"/>
      <c r="E4" s="3"/>
      <c r="F4" s="3"/>
      <c r="G4" s="5"/>
      <c r="H4" s="5"/>
    </row>
    <row r="5" spans="1:8" ht="25.5" customHeight="1" x14ac:dyDescent="0.25">
      <c r="A5" s="42" t="s">
        <v>2</v>
      </c>
      <c r="B5" s="42" t="s">
        <v>3</v>
      </c>
      <c r="C5" s="42" t="s">
        <v>4</v>
      </c>
      <c r="D5" s="42" t="s">
        <v>5</v>
      </c>
      <c r="E5" s="42" t="s">
        <v>6</v>
      </c>
      <c r="F5" s="42" t="s">
        <v>7</v>
      </c>
    </row>
    <row r="6" spans="1:8" s="44" customFormat="1" ht="11.25" x14ac:dyDescent="0.2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</row>
    <row r="7" spans="1:8" x14ac:dyDescent="0.25">
      <c r="A7" s="45" t="s">
        <v>25</v>
      </c>
      <c r="B7" s="46">
        <f>B8+B10+B12+B14+B17</f>
        <v>20985294.550000001</v>
      </c>
      <c r="C7" s="46">
        <f>C8+C10+C12+C14+C17+C19</f>
        <v>23211990</v>
      </c>
      <c r="D7" s="47">
        <f>D8+D10+D12+D14+D17</f>
        <v>27320224</v>
      </c>
      <c r="E7" s="47">
        <f>E8+E10+E12+E14+E17</f>
        <v>26908744</v>
      </c>
      <c r="F7" s="47">
        <f>F8+F10+F12+F14+F17</f>
        <v>28330725</v>
      </c>
    </row>
    <row r="8" spans="1:8" x14ac:dyDescent="0.25">
      <c r="A8" s="45" t="s">
        <v>43</v>
      </c>
      <c r="B8" s="46">
        <f>B9</f>
        <v>815316.99</v>
      </c>
      <c r="C8" s="46">
        <f>C9</f>
        <v>976546</v>
      </c>
      <c r="D8" s="47">
        <f>D9</f>
        <v>2492612</v>
      </c>
      <c r="E8" s="47">
        <f>E9</f>
        <v>1008529</v>
      </c>
      <c r="F8" s="47">
        <f>F9</f>
        <v>1140000</v>
      </c>
    </row>
    <row r="9" spans="1:8" x14ac:dyDescent="0.25">
      <c r="A9" s="65" t="s">
        <v>44</v>
      </c>
      <c r="B9" s="56">
        <v>815316.99</v>
      </c>
      <c r="C9" s="56">
        <v>976546</v>
      </c>
      <c r="D9" s="51">
        <v>2492612</v>
      </c>
      <c r="E9" s="51">
        <v>1008529</v>
      </c>
      <c r="F9" s="51">
        <v>1140000</v>
      </c>
    </row>
    <row r="10" spans="1:8" s="66" customFormat="1" x14ac:dyDescent="0.25">
      <c r="A10" s="45" t="s">
        <v>45</v>
      </c>
      <c r="B10" s="46">
        <f>B11</f>
        <v>106835.4</v>
      </c>
      <c r="C10" s="46">
        <f>C11</f>
        <v>134543</v>
      </c>
      <c r="D10" s="47">
        <f>D11</f>
        <v>150000</v>
      </c>
      <c r="E10" s="47">
        <f>E11</f>
        <v>150000</v>
      </c>
      <c r="F10" s="47">
        <f>F11</f>
        <v>150000</v>
      </c>
      <c r="G10" s="1"/>
      <c r="H10" s="1"/>
    </row>
    <row r="11" spans="1:8" s="16" customFormat="1" x14ac:dyDescent="0.25">
      <c r="A11" s="65" t="s">
        <v>46</v>
      </c>
      <c r="B11" s="56">
        <v>106835.4</v>
      </c>
      <c r="C11" s="56">
        <v>134543</v>
      </c>
      <c r="D11" s="18">
        <v>150000</v>
      </c>
      <c r="E11" s="18">
        <v>150000</v>
      </c>
      <c r="F11" s="18">
        <v>150000</v>
      </c>
      <c r="G11" s="1"/>
      <c r="H11" s="1"/>
    </row>
    <row r="12" spans="1:8" s="66" customFormat="1" x14ac:dyDescent="0.25">
      <c r="A12" s="45" t="s">
        <v>47</v>
      </c>
      <c r="B12" s="46">
        <f>B13</f>
        <v>19926533</v>
      </c>
      <c r="C12" s="46">
        <f>C13</f>
        <v>21690252</v>
      </c>
      <c r="D12" s="47">
        <f>D13</f>
        <v>24470919</v>
      </c>
      <c r="E12" s="47">
        <f>E13</f>
        <v>25730215</v>
      </c>
      <c r="F12" s="47">
        <f>F13</f>
        <v>27020725</v>
      </c>
      <c r="G12" s="16"/>
      <c r="H12" s="16"/>
    </row>
    <row r="13" spans="1:8" x14ac:dyDescent="0.25">
      <c r="A13" s="67" t="s">
        <v>73</v>
      </c>
      <c r="B13" s="56">
        <v>19926533</v>
      </c>
      <c r="C13" s="56">
        <v>21690252</v>
      </c>
      <c r="D13" s="51">
        <v>24470919</v>
      </c>
      <c r="E13" s="51">
        <v>25730215</v>
      </c>
      <c r="F13" s="51">
        <v>27020725</v>
      </c>
      <c r="G13" s="66"/>
      <c r="H13" s="66"/>
    </row>
    <row r="14" spans="1:8" x14ac:dyDescent="0.25">
      <c r="A14" s="68" t="s">
        <v>48</v>
      </c>
      <c r="B14" s="46">
        <f>B15</f>
        <v>136609.16</v>
      </c>
      <c r="C14" s="46">
        <f>C15+C16</f>
        <v>399742</v>
      </c>
      <c r="D14" s="47">
        <f>D15</f>
        <v>200000</v>
      </c>
      <c r="E14" s="47">
        <f>E15</f>
        <v>20000</v>
      </c>
      <c r="F14" s="47">
        <f>F15</f>
        <v>20000</v>
      </c>
      <c r="G14" s="16"/>
      <c r="H14" s="16"/>
    </row>
    <row r="15" spans="1:8" x14ac:dyDescent="0.25">
      <c r="A15" s="67" t="s">
        <v>74</v>
      </c>
      <c r="B15" s="56">
        <v>136609.16</v>
      </c>
      <c r="C15" s="56">
        <v>293600</v>
      </c>
      <c r="D15" s="51">
        <v>200000</v>
      </c>
      <c r="E15" s="51">
        <v>20000</v>
      </c>
      <c r="F15" s="51">
        <v>20000</v>
      </c>
      <c r="G15" s="66"/>
      <c r="H15" s="66"/>
    </row>
    <row r="16" spans="1:8" x14ac:dyDescent="0.25">
      <c r="A16" s="67" t="s">
        <v>75</v>
      </c>
      <c r="B16" s="56">
        <v>0</v>
      </c>
      <c r="C16" s="56">
        <v>106142</v>
      </c>
      <c r="D16" s="51">
        <v>0</v>
      </c>
      <c r="E16" s="51">
        <v>0</v>
      </c>
      <c r="F16" s="51">
        <v>0</v>
      </c>
      <c r="G16" s="66"/>
      <c r="H16" s="66"/>
    </row>
    <row r="17" spans="1:8" x14ac:dyDescent="0.25">
      <c r="A17" s="101" t="s">
        <v>49</v>
      </c>
      <c r="B17" s="46">
        <f>B18</f>
        <v>0</v>
      </c>
      <c r="C17" s="46">
        <f>C18</f>
        <v>4807</v>
      </c>
      <c r="D17" s="47">
        <f>D18</f>
        <v>6693</v>
      </c>
      <c r="E17" s="47">
        <f>E18</f>
        <v>0</v>
      </c>
      <c r="F17" s="47">
        <f>F18</f>
        <v>0</v>
      </c>
      <c r="G17" s="16"/>
      <c r="H17" s="16"/>
    </row>
    <row r="18" spans="1:8" x14ac:dyDescent="0.25">
      <c r="A18" s="67" t="s">
        <v>76</v>
      </c>
      <c r="B18" s="56">
        <v>0</v>
      </c>
      <c r="C18" s="56">
        <v>4807</v>
      </c>
      <c r="D18" s="51">
        <v>6693</v>
      </c>
      <c r="E18" s="51">
        <v>0</v>
      </c>
      <c r="F18" s="51">
        <v>0</v>
      </c>
      <c r="G18" s="66"/>
      <c r="H18" s="66"/>
    </row>
    <row r="19" spans="1:8" ht="25.5" x14ac:dyDescent="0.25">
      <c r="A19" s="68" t="s">
        <v>79</v>
      </c>
      <c r="B19" s="46">
        <v>0</v>
      </c>
      <c r="C19" s="46">
        <f>C20</f>
        <v>6100</v>
      </c>
      <c r="D19" s="47">
        <v>0</v>
      </c>
      <c r="E19" s="47">
        <v>0</v>
      </c>
      <c r="F19" s="47">
        <v>0</v>
      </c>
      <c r="G19" s="66"/>
      <c r="H19" s="66"/>
    </row>
    <row r="20" spans="1:8" ht="25.5" x14ac:dyDescent="0.25">
      <c r="A20" s="67" t="s">
        <v>78</v>
      </c>
      <c r="B20" s="56">
        <v>0</v>
      </c>
      <c r="C20" s="56">
        <v>6100</v>
      </c>
      <c r="D20" s="51">
        <v>0</v>
      </c>
      <c r="E20" s="51">
        <v>0</v>
      </c>
      <c r="F20" s="51">
        <v>0</v>
      </c>
      <c r="G20" s="66"/>
      <c r="H20" s="66"/>
    </row>
    <row r="21" spans="1:8" x14ac:dyDescent="0.25">
      <c r="A21" s="98"/>
      <c r="B21" s="99"/>
      <c r="C21" s="99"/>
      <c r="D21" s="100"/>
      <c r="E21" s="100"/>
      <c r="F21" s="100"/>
      <c r="G21" s="66"/>
      <c r="H21" s="66"/>
    </row>
    <row r="22" spans="1:8" x14ac:dyDescent="0.25">
      <c r="B22" s="69"/>
      <c r="C22" s="69"/>
      <c r="D22" s="69"/>
      <c r="E22" s="69"/>
      <c r="F22" s="69"/>
    </row>
    <row r="23" spans="1:8" x14ac:dyDescent="0.25">
      <c r="A23" s="45" t="s">
        <v>33</v>
      </c>
      <c r="B23" s="46">
        <f>B24+B26+B28+B30+B33+B35</f>
        <v>21348829.049999997</v>
      </c>
      <c r="C23" s="46">
        <f>C24+C26+C28+C30+C33+C35</f>
        <v>23211990</v>
      </c>
      <c r="D23" s="46">
        <f t="shared" ref="D23:F23" si="0">D24+D26+D28+D30+D33+D35</f>
        <v>27320224</v>
      </c>
      <c r="E23" s="46">
        <f t="shared" si="0"/>
        <v>26908744</v>
      </c>
      <c r="F23" s="46">
        <f t="shared" si="0"/>
        <v>28330725</v>
      </c>
    </row>
    <row r="24" spans="1:8" x14ac:dyDescent="0.25">
      <c r="A24" s="45" t="s">
        <v>43</v>
      </c>
      <c r="B24" s="46">
        <f>B25</f>
        <v>815316.99</v>
      </c>
      <c r="C24" s="46">
        <f>C25</f>
        <v>976546</v>
      </c>
      <c r="D24" s="47">
        <f>D25</f>
        <v>2492612</v>
      </c>
      <c r="E24" s="47">
        <f>E25</f>
        <v>1008529</v>
      </c>
      <c r="F24" s="47">
        <f>F25</f>
        <v>1140000</v>
      </c>
    </row>
    <row r="25" spans="1:8" x14ac:dyDescent="0.25">
      <c r="A25" s="65" t="s">
        <v>44</v>
      </c>
      <c r="B25" s="56">
        <v>815316.99</v>
      </c>
      <c r="C25" s="56">
        <v>976546</v>
      </c>
      <c r="D25" s="51">
        <v>2492612</v>
      </c>
      <c r="E25" s="51">
        <v>1008529</v>
      </c>
      <c r="F25" s="51">
        <v>1140000</v>
      </c>
    </row>
    <row r="26" spans="1:8" x14ac:dyDescent="0.25">
      <c r="A26" s="45" t="s">
        <v>45</v>
      </c>
      <c r="B26" s="46">
        <f>B27</f>
        <v>65362.96</v>
      </c>
      <c r="C26" s="46">
        <f>C27</f>
        <v>134543</v>
      </c>
      <c r="D26" s="47">
        <f>D27</f>
        <v>150000</v>
      </c>
      <c r="E26" s="47">
        <f>E27</f>
        <v>150000</v>
      </c>
      <c r="F26" s="47">
        <f>F27</f>
        <v>150000</v>
      </c>
      <c r="G26" s="16"/>
      <c r="H26" s="16"/>
    </row>
    <row r="27" spans="1:8" x14ac:dyDescent="0.25">
      <c r="A27" s="65" t="s">
        <v>46</v>
      </c>
      <c r="B27" s="56">
        <v>65362.96</v>
      </c>
      <c r="C27" s="56">
        <v>134543</v>
      </c>
      <c r="D27" s="51">
        <v>150000</v>
      </c>
      <c r="E27" s="51">
        <v>150000</v>
      </c>
      <c r="F27" s="51">
        <v>150000</v>
      </c>
    </row>
    <row r="28" spans="1:8" x14ac:dyDescent="0.25">
      <c r="A28" s="45" t="s">
        <v>47</v>
      </c>
      <c r="B28" s="46">
        <f>B29</f>
        <v>20282761.579999998</v>
      </c>
      <c r="C28" s="46">
        <f>C29</f>
        <v>21690252</v>
      </c>
      <c r="D28" s="47">
        <f>D29</f>
        <v>24470919</v>
      </c>
      <c r="E28" s="47">
        <f>E29</f>
        <v>25730215</v>
      </c>
      <c r="F28" s="47">
        <f>F29</f>
        <v>27020725</v>
      </c>
    </row>
    <row r="29" spans="1:8" x14ac:dyDescent="0.25">
      <c r="A29" s="67" t="s">
        <v>73</v>
      </c>
      <c r="B29" s="56">
        <v>20282761.579999998</v>
      </c>
      <c r="C29" s="56">
        <v>21690252</v>
      </c>
      <c r="D29" s="51">
        <v>24470919</v>
      </c>
      <c r="E29" s="51">
        <v>25730215</v>
      </c>
      <c r="F29" s="51">
        <v>27020725</v>
      </c>
    </row>
    <row r="30" spans="1:8" x14ac:dyDescent="0.25">
      <c r="A30" s="68" t="s">
        <v>48</v>
      </c>
      <c r="B30" s="46">
        <f>B31</f>
        <v>185387.51999999999</v>
      </c>
      <c r="C30" s="46">
        <f>C31+C32</f>
        <v>399742</v>
      </c>
      <c r="D30" s="47">
        <f>D31</f>
        <v>200000</v>
      </c>
      <c r="E30" s="47">
        <f>E31</f>
        <v>20000</v>
      </c>
      <c r="F30" s="47">
        <f>F31</f>
        <v>20000</v>
      </c>
    </row>
    <row r="31" spans="1:8" x14ac:dyDescent="0.25">
      <c r="A31" s="67" t="s">
        <v>74</v>
      </c>
      <c r="B31" s="56">
        <v>185387.51999999999</v>
      </c>
      <c r="C31" s="56">
        <v>293600</v>
      </c>
      <c r="D31" s="51">
        <v>200000</v>
      </c>
      <c r="E31" s="51">
        <v>20000</v>
      </c>
      <c r="F31" s="51">
        <v>20000</v>
      </c>
    </row>
    <row r="32" spans="1:8" x14ac:dyDescent="0.25">
      <c r="A32" s="67" t="s">
        <v>75</v>
      </c>
      <c r="B32" s="56">
        <v>0</v>
      </c>
      <c r="C32" s="56">
        <v>106142</v>
      </c>
      <c r="D32" s="51">
        <v>0</v>
      </c>
      <c r="E32" s="51">
        <v>0</v>
      </c>
      <c r="F32" s="51">
        <v>0</v>
      </c>
    </row>
    <row r="33" spans="1:6" x14ac:dyDescent="0.25">
      <c r="A33" s="68" t="s">
        <v>49</v>
      </c>
      <c r="B33" s="46">
        <f>B34</f>
        <v>0</v>
      </c>
      <c r="C33" s="46">
        <f>C34</f>
        <v>4807</v>
      </c>
      <c r="D33" s="47">
        <f>D34</f>
        <v>6693</v>
      </c>
      <c r="E33" s="47">
        <f>E34</f>
        <v>0</v>
      </c>
      <c r="F33" s="47">
        <f>F34</f>
        <v>0</v>
      </c>
    </row>
    <row r="34" spans="1:6" x14ac:dyDescent="0.25">
      <c r="A34" s="67" t="s">
        <v>76</v>
      </c>
      <c r="B34" s="70">
        <v>0</v>
      </c>
      <c r="C34" s="64">
        <v>4807</v>
      </c>
      <c r="D34" s="70">
        <v>6693</v>
      </c>
      <c r="E34" s="70">
        <v>0</v>
      </c>
      <c r="F34" s="70">
        <v>0</v>
      </c>
    </row>
    <row r="35" spans="1:6" ht="30" customHeight="1" x14ac:dyDescent="0.25">
      <c r="A35" s="96" t="s">
        <v>77</v>
      </c>
      <c r="B35" s="95">
        <f>B36</f>
        <v>0</v>
      </c>
      <c r="C35" s="95">
        <f>C36</f>
        <v>6100</v>
      </c>
      <c r="D35" s="95">
        <f t="shared" ref="D35:F35" si="1">D36</f>
        <v>0</v>
      </c>
      <c r="E35" s="95">
        <f t="shared" si="1"/>
        <v>0</v>
      </c>
      <c r="F35" s="95">
        <f t="shared" si="1"/>
        <v>0</v>
      </c>
    </row>
    <row r="36" spans="1:6" ht="27" customHeight="1" x14ac:dyDescent="0.25">
      <c r="A36" s="97" t="s">
        <v>78</v>
      </c>
      <c r="B36" s="90">
        <v>0</v>
      </c>
      <c r="C36" s="90">
        <v>6100</v>
      </c>
      <c r="D36" s="90">
        <v>0</v>
      </c>
      <c r="E36" s="90">
        <v>0</v>
      </c>
      <c r="F36" s="90">
        <v>0</v>
      </c>
    </row>
  </sheetData>
  <mergeCells count="1">
    <mergeCell ref="A3:F3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zoomScale="83" zoomScaleNormal="83" workbookViewId="0">
      <selection activeCell="A4" sqref="A4:F11"/>
    </sheetView>
  </sheetViews>
  <sheetFormatPr defaultColWidth="8.5703125" defaultRowHeight="15" x14ac:dyDescent="0.25"/>
  <cols>
    <col min="1" max="1" width="44.7109375" style="1" customWidth="1"/>
    <col min="2" max="6" width="19.42578125" style="1" customWidth="1"/>
    <col min="7" max="8" width="25.28515625" style="1" customWidth="1"/>
  </cols>
  <sheetData>
    <row r="1" spans="1:8" x14ac:dyDescent="0.25">
      <c r="A1" s="103" t="s">
        <v>80</v>
      </c>
    </row>
    <row r="3" spans="1:8" ht="18" x14ac:dyDescent="0.25">
      <c r="A3" s="3"/>
      <c r="B3" s="3"/>
      <c r="C3" s="3"/>
      <c r="D3" s="3"/>
      <c r="E3" s="3"/>
      <c r="F3" s="3"/>
      <c r="G3" s="3"/>
      <c r="H3" s="3"/>
    </row>
    <row r="4" spans="1:8" ht="15.75" customHeight="1" x14ac:dyDescent="0.25">
      <c r="A4" s="151" t="s">
        <v>50</v>
      </c>
      <c r="B4" s="151"/>
      <c r="C4" s="151"/>
      <c r="D4" s="151"/>
      <c r="E4" s="151"/>
      <c r="F4" s="151"/>
      <c r="G4" s="41"/>
      <c r="H4" s="41"/>
    </row>
    <row r="5" spans="1:8" ht="18" x14ac:dyDescent="0.25">
      <c r="A5" s="3"/>
      <c r="B5" s="3"/>
      <c r="C5" s="3"/>
      <c r="D5" s="3"/>
      <c r="E5" s="3"/>
      <c r="F5" s="3"/>
      <c r="G5" s="5"/>
      <c r="H5" s="5"/>
    </row>
    <row r="6" spans="1:8" ht="25.5" customHeight="1" x14ac:dyDescent="0.25">
      <c r="A6" s="71" t="s">
        <v>2</v>
      </c>
      <c r="B6" s="71" t="s">
        <v>3</v>
      </c>
      <c r="C6" s="71" t="s">
        <v>4</v>
      </c>
      <c r="D6" s="71" t="s">
        <v>5</v>
      </c>
      <c r="E6" s="71" t="s">
        <v>6</v>
      </c>
      <c r="F6" s="71" t="s">
        <v>7</v>
      </c>
    </row>
    <row r="7" spans="1:8" s="44" customFormat="1" ht="14.25" x14ac:dyDescent="0.2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</row>
    <row r="8" spans="1:8" x14ac:dyDescent="0.25">
      <c r="A8" s="73" t="s">
        <v>33</v>
      </c>
      <c r="B8" s="74">
        <f t="shared" ref="B8:F10" si="0">B9</f>
        <v>21348829</v>
      </c>
      <c r="C8" s="74">
        <f t="shared" si="0"/>
        <v>23211990</v>
      </c>
      <c r="D8" s="75">
        <f t="shared" si="0"/>
        <v>27320224</v>
      </c>
      <c r="E8" s="75">
        <f t="shared" si="0"/>
        <v>26908744</v>
      </c>
      <c r="F8" s="75">
        <f t="shared" si="0"/>
        <v>28330725</v>
      </c>
    </row>
    <row r="9" spans="1:8" x14ac:dyDescent="0.25">
      <c r="A9" s="73" t="s">
        <v>51</v>
      </c>
      <c r="B9" s="74">
        <f t="shared" si="0"/>
        <v>21348829</v>
      </c>
      <c r="C9" s="74">
        <f t="shared" si="0"/>
        <v>23211990</v>
      </c>
      <c r="D9" s="75">
        <f t="shared" si="0"/>
        <v>27320224</v>
      </c>
      <c r="E9" s="75">
        <f t="shared" si="0"/>
        <v>26908744</v>
      </c>
      <c r="F9" s="75">
        <f t="shared" si="0"/>
        <v>28330725</v>
      </c>
    </row>
    <row r="10" spans="1:8" x14ac:dyDescent="0.25">
      <c r="A10" s="76" t="s">
        <v>52</v>
      </c>
      <c r="B10" s="74">
        <f t="shared" si="0"/>
        <v>21348829</v>
      </c>
      <c r="C10" s="74">
        <f t="shared" si="0"/>
        <v>23211990</v>
      </c>
      <c r="D10" s="75">
        <f t="shared" si="0"/>
        <v>27320224</v>
      </c>
      <c r="E10" s="75">
        <f t="shared" si="0"/>
        <v>26908744</v>
      </c>
      <c r="F10" s="75">
        <f t="shared" si="0"/>
        <v>28330725</v>
      </c>
    </row>
    <row r="11" spans="1:8" x14ac:dyDescent="0.25">
      <c r="A11" s="77" t="s">
        <v>53</v>
      </c>
      <c r="B11" s="78">
        <v>21348829</v>
      </c>
      <c r="C11" s="78">
        <v>23211990</v>
      </c>
      <c r="D11" s="78">
        <v>27320224</v>
      </c>
      <c r="E11" s="78">
        <v>26908744</v>
      </c>
      <c r="F11" s="78">
        <v>28330725</v>
      </c>
    </row>
  </sheetData>
  <mergeCells count="1">
    <mergeCell ref="A4:F4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="83" zoomScaleNormal="83" workbookViewId="0">
      <selection activeCell="I13" sqref="I13"/>
    </sheetView>
  </sheetViews>
  <sheetFormatPr defaultColWidth="8.5703125" defaultRowHeight="15" x14ac:dyDescent="0.25"/>
  <cols>
    <col min="1" max="1" width="7.42578125" style="1" customWidth="1"/>
    <col min="2" max="2" width="8.42578125" style="1" customWidth="1"/>
    <col min="3" max="3" width="54.5703125" style="1" customWidth="1"/>
    <col min="4" max="8" width="19.42578125" style="1" customWidth="1"/>
    <col min="9" max="10" width="25.28515625" style="1" customWidth="1"/>
  </cols>
  <sheetData>
    <row r="1" spans="1:10" ht="18" x14ac:dyDescent="0.25">
      <c r="A1" s="3"/>
      <c r="B1" s="3"/>
      <c r="C1" s="92" t="s">
        <v>80</v>
      </c>
      <c r="D1" s="3"/>
      <c r="E1" s="3"/>
      <c r="F1" s="3"/>
      <c r="G1" s="3"/>
      <c r="H1" s="3"/>
      <c r="I1" s="3"/>
      <c r="J1" s="3"/>
    </row>
    <row r="2" spans="1:10" ht="15.75" customHeight="1" x14ac:dyDescent="0.25">
      <c r="A2" s="151" t="s">
        <v>0</v>
      </c>
      <c r="B2" s="151"/>
      <c r="C2" s="151"/>
      <c r="D2" s="151"/>
      <c r="E2" s="151"/>
      <c r="F2" s="151"/>
      <c r="G2" s="151"/>
      <c r="H2" s="151"/>
      <c r="I2" s="4"/>
      <c r="J2" s="4"/>
    </row>
    <row r="3" spans="1:10" ht="18" x14ac:dyDescent="0.25">
      <c r="A3" s="3"/>
      <c r="B3" s="3"/>
      <c r="C3" s="3"/>
      <c r="D3" s="3"/>
      <c r="E3" s="3"/>
      <c r="F3" s="3"/>
      <c r="G3" s="3"/>
      <c r="H3" s="3"/>
      <c r="I3" s="5"/>
      <c r="J3" s="5"/>
    </row>
    <row r="4" spans="1:10" ht="15.75" customHeight="1" x14ac:dyDescent="0.25">
      <c r="A4" s="151" t="s">
        <v>54</v>
      </c>
      <c r="B4" s="151"/>
      <c r="C4" s="151"/>
      <c r="D4" s="151"/>
      <c r="E4" s="151"/>
      <c r="F4" s="151"/>
      <c r="G4" s="151"/>
      <c r="H4" s="151"/>
      <c r="I4" s="6"/>
      <c r="J4" s="6"/>
    </row>
    <row r="5" spans="1:10" ht="18" x14ac:dyDescent="0.25">
      <c r="A5" s="3"/>
      <c r="B5" s="3"/>
      <c r="C5" s="3"/>
      <c r="D5" s="3"/>
      <c r="E5" s="3"/>
      <c r="F5" s="3"/>
      <c r="G5" s="3"/>
      <c r="H5" s="3"/>
      <c r="I5" s="5"/>
      <c r="J5" s="5"/>
    </row>
    <row r="6" spans="1:10" ht="15.75" customHeight="1" x14ac:dyDescent="0.25">
      <c r="A6" s="151" t="s">
        <v>55</v>
      </c>
      <c r="B6" s="151"/>
      <c r="C6" s="151"/>
      <c r="D6" s="151"/>
      <c r="E6" s="151"/>
      <c r="F6" s="151"/>
      <c r="G6" s="151"/>
      <c r="H6" s="151"/>
      <c r="I6" s="41"/>
      <c r="J6" s="41"/>
    </row>
    <row r="7" spans="1:10" ht="18" x14ac:dyDescent="0.25">
      <c r="A7" s="3"/>
      <c r="B7" s="3"/>
      <c r="C7" s="3"/>
      <c r="D7" s="3"/>
      <c r="E7" s="3"/>
      <c r="F7" s="3"/>
      <c r="G7" s="3"/>
      <c r="H7" s="3"/>
      <c r="I7" s="5"/>
      <c r="J7" s="5"/>
    </row>
    <row r="8" spans="1:10" ht="25.5" customHeight="1" x14ac:dyDescent="0.25">
      <c r="A8" s="158" t="s">
        <v>2</v>
      </c>
      <c r="B8" s="158"/>
      <c r="C8" s="158"/>
      <c r="D8" s="79" t="s">
        <v>3</v>
      </c>
      <c r="E8" s="79" t="s">
        <v>4</v>
      </c>
      <c r="F8" s="79" t="s">
        <v>5</v>
      </c>
      <c r="G8" s="79" t="s">
        <v>6</v>
      </c>
      <c r="H8" s="79" t="s">
        <v>7</v>
      </c>
    </row>
    <row r="9" spans="1:10" x14ac:dyDescent="0.25">
      <c r="A9" s="159">
        <v>1</v>
      </c>
      <c r="B9" s="159"/>
      <c r="C9" s="159"/>
      <c r="D9" s="80">
        <v>2</v>
      </c>
      <c r="E9" s="80">
        <v>3</v>
      </c>
      <c r="F9" s="80">
        <v>4</v>
      </c>
      <c r="G9" s="80">
        <v>5</v>
      </c>
      <c r="H9" s="80">
        <v>6</v>
      </c>
      <c r="I9" s="44"/>
      <c r="J9" s="44"/>
    </row>
    <row r="10" spans="1:10" x14ac:dyDescent="0.25">
      <c r="A10" s="81">
        <v>8</v>
      </c>
      <c r="B10" s="81"/>
      <c r="C10" s="81" t="s">
        <v>56</v>
      </c>
      <c r="D10" s="81"/>
      <c r="E10" s="81"/>
      <c r="F10" s="82"/>
      <c r="G10" s="82"/>
      <c r="H10" s="82"/>
    </row>
    <row r="11" spans="1:10" x14ac:dyDescent="0.25">
      <c r="A11" s="81"/>
      <c r="B11" s="83">
        <v>84</v>
      </c>
      <c r="C11" s="83" t="s">
        <v>57</v>
      </c>
      <c r="D11" s="81"/>
      <c r="E11" s="81"/>
      <c r="F11" s="82"/>
      <c r="G11" s="82"/>
      <c r="H11" s="82"/>
    </row>
    <row r="12" spans="1:10" x14ac:dyDescent="0.25">
      <c r="A12" s="84" t="s">
        <v>58</v>
      </c>
      <c r="B12" s="84"/>
      <c r="C12" s="85"/>
      <c r="D12" s="83"/>
      <c r="E12" s="83"/>
      <c r="F12" s="82"/>
      <c r="G12" s="82"/>
      <c r="H12" s="82"/>
    </row>
    <row r="13" spans="1:10" x14ac:dyDescent="0.25">
      <c r="A13" s="86">
        <v>5</v>
      </c>
      <c r="B13" s="86"/>
      <c r="C13" s="87" t="s">
        <v>59</v>
      </c>
      <c r="D13" s="83"/>
      <c r="E13" s="83"/>
      <c r="F13" s="82"/>
      <c r="G13" s="82"/>
      <c r="H13" s="82"/>
    </row>
    <row r="14" spans="1:10" x14ac:dyDescent="0.25">
      <c r="A14" s="83"/>
      <c r="B14" s="83">
        <v>54</v>
      </c>
      <c r="C14" s="88" t="s">
        <v>60</v>
      </c>
      <c r="D14" s="83"/>
      <c r="E14" s="83"/>
      <c r="F14" s="82"/>
      <c r="G14" s="82"/>
      <c r="H14" s="82"/>
    </row>
    <row r="15" spans="1:10" x14ac:dyDescent="0.25">
      <c r="A15" s="84" t="s">
        <v>58</v>
      </c>
      <c r="B15" s="86"/>
      <c r="C15" s="87"/>
      <c r="D15" s="83"/>
      <c r="E15" s="83"/>
      <c r="F15" s="82"/>
      <c r="G15" s="82"/>
      <c r="H15" s="82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="83" zoomScaleNormal="83" workbookViewId="0">
      <selection activeCell="H10" sqref="H10"/>
    </sheetView>
  </sheetViews>
  <sheetFormatPr defaultColWidth="8.5703125" defaultRowHeight="15" x14ac:dyDescent="0.25"/>
  <cols>
    <col min="1" max="1" width="57.140625" style="1" customWidth="1"/>
    <col min="2" max="6" width="19.42578125" style="1" customWidth="1"/>
    <col min="7" max="8" width="25.28515625" style="1" customWidth="1"/>
  </cols>
  <sheetData>
    <row r="1" spans="1:8" ht="18" x14ac:dyDescent="0.25">
      <c r="A1" s="92" t="s">
        <v>80</v>
      </c>
      <c r="B1" s="3"/>
      <c r="C1" s="3"/>
      <c r="D1" s="3"/>
      <c r="E1" s="3"/>
      <c r="F1" s="3"/>
      <c r="G1" s="3"/>
      <c r="H1" s="3"/>
    </row>
    <row r="2" spans="1:8" ht="18" x14ac:dyDescent="0.25">
      <c r="A2" s="92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51" t="s">
        <v>61</v>
      </c>
      <c r="B3" s="151"/>
      <c r="C3" s="151"/>
      <c r="D3" s="151"/>
      <c r="E3" s="151"/>
      <c r="F3" s="151"/>
      <c r="G3" s="41"/>
      <c r="H3" s="41"/>
    </row>
    <row r="4" spans="1:8" ht="18" x14ac:dyDescent="0.25">
      <c r="A4" s="3"/>
      <c r="B4" s="3"/>
      <c r="C4" s="3"/>
      <c r="D4" s="3"/>
      <c r="E4" s="3"/>
      <c r="F4" s="3"/>
      <c r="G4" s="5"/>
      <c r="H4" s="5"/>
    </row>
    <row r="5" spans="1:8" ht="25.5" customHeight="1" x14ac:dyDescent="0.25">
      <c r="A5" s="42" t="s">
        <v>2</v>
      </c>
      <c r="B5" s="42" t="s">
        <v>3</v>
      </c>
      <c r="C5" s="42" t="s">
        <v>4</v>
      </c>
      <c r="D5" s="42" t="s">
        <v>5</v>
      </c>
      <c r="E5" s="42" t="s">
        <v>6</v>
      </c>
      <c r="F5" s="42" t="s">
        <v>7</v>
      </c>
    </row>
    <row r="6" spans="1:8" s="44" customFormat="1" ht="11.25" x14ac:dyDescent="0.2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</row>
    <row r="7" spans="1:8" x14ac:dyDescent="0.25">
      <c r="A7" s="45" t="s">
        <v>62</v>
      </c>
      <c r="B7" s="45"/>
      <c r="C7" s="45"/>
      <c r="D7" s="51"/>
      <c r="E7" s="51"/>
      <c r="F7" s="51"/>
    </row>
    <row r="8" spans="1:8" x14ac:dyDescent="0.25">
      <c r="A8" s="45" t="s">
        <v>43</v>
      </c>
      <c r="B8" s="45"/>
      <c r="C8" s="45"/>
      <c r="D8" s="51"/>
      <c r="E8" s="51"/>
      <c r="F8" s="51"/>
    </row>
    <row r="9" spans="1:8" x14ac:dyDescent="0.25">
      <c r="A9" s="65" t="s">
        <v>44</v>
      </c>
      <c r="B9" s="48"/>
      <c r="C9" s="48"/>
      <c r="D9" s="51"/>
      <c r="E9" s="51"/>
      <c r="F9" s="51"/>
    </row>
    <row r="10" spans="1:8" x14ac:dyDescent="0.25">
      <c r="A10" s="89" t="s">
        <v>63</v>
      </c>
      <c r="B10" s="48"/>
      <c r="C10" s="48"/>
      <c r="D10" s="51"/>
      <c r="E10" s="51"/>
      <c r="F10" s="51"/>
    </row>
    <row r="11" spans="1:8" x14ac:dyDescent="0.25">
      <c r="A11" s="89" t="s">
        <v>64</v>
      </c>
      <c r="B11" s="48"/>
      <c r="C11" s="48"/>
      <c r="D11" s="51"/>
      <c r="E11" s="51"/>
      <c r="F11" s="51"/>
    </row>
    <row r="12" spans="1:8" x14ac:dyDescent="0.25">
      <c r="A12" s="45" t="s">
        <v>65</v>
      </c>
      <c r="B12" s="48"/>
      <c r="C12" s="48"/>
      <c r="D12" s="51"/>
      <c r="E12" s="51"/>
      <c r="F12" s="51"/>
    </row>
    <row r="13" spans="1:8" x14ac:dyDescent="0.25">
      <c r="A13" s="65" t="s">
        <v>66</v>
      </c>
      <c r="B13" s="90"/>
      <c r="C13" s="90"/>
      <c r="D13" s="90"/>
      <c r="E13" s="90"/>
      <c r="F13" s="90"/>
    </row>
    <row r="14" spans="1:8" x14ac:dyDescent="0.25">
      <c r="A14" s="45" t="s">
        <v>45</v>
      </c>
      <c r="B14" s="90"/>
      <c r="C14" s="90"/>
      <c r="D14" s="90"/>
      <c r="E14" s="90"/>
      <c r="F14" s="90"/>
    </row>
    <row r="15" spans="1:8" x14ac:dyDescent="0.25">
      <c r="A15" s="65" t="s">
        <v>46</v>
      </c>
      <c r="B15" s="90"/>
      <c r="C15" s="90"/>
      <c r="D15" s="90"/>
      <c r="E15" s="90"/>
      <c r="F15" s="90"/>
    </row>
    <row r="16" spans="1:8" x14ac:dyDescent="0.25">
      <c r="A16" s="48" t="s">
        <v>58</v>
      </c>
      <c r="B16" s="90"/>
      <c r="C16" s="90"/>
      <c r="D16" s="90"/>
      <c r="E16" s="90"/>
      <c r="F16" s="90"/>
    </row>
    <row r="17" spans="1:6" x14ac:dyDescent="0.25">
      <c r="A17" s="65"/>
      <c r="B17" s="90"/>
      <c r="C17" s="90"/>
      <c r="D17" s="90"/>
      <c r="E17" s="90"/>
      <c r="F17" s="90"/>
    </row>
    <row r="18" spans="1:6" x14ac:dyDescent="0.25">
      <c r="A18" s="45" t="s">
        <v>67</v>
      </c>
      <c r="B18" s="90"/>
      <c r="C18" s="90"/>
      <c r="D18" s="90"/>
      <c r="E18" s="90"/>
      <c r="F18" s="90"/>
    </row>
    <row r="19" spans="1:6" x14ac:dyDescent="0.25">
      <c r="A19" s="45" t="s">
        <v>43</v>
      </c>
      <c r="B19" s="90"/>
      <c r="C19" s="90"/>
      <c r="D19" s="90"/>
      <c r="E19" s="90"/>
      <c r="F19" s="90"/>
    </row>
    <row r="20" spans="1:6" x14ac:dyDescent="0.25">
      <c r="A20" s="65" t="s">
        <v>44</v>
      </c>
      <c r="B20" s="90"/>
      <c r="C20" s="90"/>
      <c r="D20" s="90"/>
      <c r="E20" s="90"/>
      <c r="F20" s="90"/>
    </row>
    <row r="21" spans="1:6" x14ac:dyDescent="0.25">
      <c r="A21" s="89" t="s">
        <v>63</v>
      </c>
      <c r="B21" s="90"/>
      <c r="C21" s="90"/>
      <c r="D21" s="90"/>
      <c r="E21" s="90"/>
      <c r="F21" s="90"/>
    </row>
    <row r="22" spans="1:6" x14ac:dyDescent="0.25">
      <c r="A22" s="89" t="s">
        <v>64</v>
      </c>
      <c r="B22" s="90"/>
      <c r="C22" s="90"/>
      <c r="D22" s="90"/>
      <c r="E22" s="90"/>
      <c r="F22" s="90"/>
    </row>
    <row r="23" spans="1:6" x14ac:dyDescent="0.25">
      <c r="A23" s="45" t="s">
        <v>65</v>
      </c>
      <c r="B23" s="90"/>
      <c r="C23" s="90"/>
      <c r="D23" s="90"/>
      <c r="E23" s="90"/>
      <c r="F23" s="90"/>
    </row>
    <row r="24" spans="1:6" x14ac:dyDescent="0.25">
      <c r="A24" s="65" t="s">
        <v>66</v>
      </c>
      <c r="B24" s="90"/>
      <c r="C24" s="90"/>
      <c r="D24" s="90"/>
      <c r="E24" s="90"/>
      <c r="F24" s="90"/>
    </row>
    <row r="25" spans="1:6" x14ac:dyDescent="0.25">
      <c r="A25" s="45" t="s">
        <v>45</v>
      </c>
      <c r="B25" s="90"/>
      <c r="C25" s="90"/>
      <c r="D25" s="90"/>
      <c r="E25" s="90"/>
      <c r="F25" s="90"/>
    </row>
    <row r="26" spans="1:6" x14ac:dyDescent="0.25">
      <c r="A26" s="65" t="s">
        <v>46</v>
      </c>
      <c r="B26" s="90"/>
      <c r="C26" s="90"/>
      <c r="D26" s="90"/>
      <c r="E26" s="90"/>
      <c r="F26" s="90"/>
    </row>
    <row r="27" spans="1:6" x14ac:dyDescent="0.25">
      <c r="A27" s="48" t="s">
        <v>58</v>
      </c>
      <c r="B27" s="90"/>
      <c r="C27" s="90"/>
      <c r="D27" s="90"/>
      <c r="E27" s="90"/>
      <c r="F27" s="90"/>
    </row>
  </sheetData>
  <mergeCells count="1">
    <mergeCell ref="A3:F3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zoomScale="83" zoomScaleNormal="83" workbookViewId="0">
      <selection activeCell="A3" sqref="A3:G3"/>
    </sheetView>
  </sheetViews>
  <sheetFormatPr defaultColWidth="8.5703125" defaultRowHeight="15" x14ac:dyDescent="0.25"/>
  <cols>
    <col min="1" max="1" width="12.5703125" style="1" customWidth="1"/>
    <col min="2" max="2" width="68.85546875" style="1" customWidth="1"/>
    <col min="3" max="7" width="19.42578125" style="1" customWidth="1"/>
    <col min="8" max="8" width="24.28515625" style="1" customWidth="1"/>
  </cols>
  <sheetData>
    <row r="1" spans="1:8" ht="18" x14ac:dyDescent="0.25">
      <c r="A1" s="3"/>
      <c r="B1" s="137" t="s">
        <v>80</v>
      </c>
      <c r="C1" s="3"/>
      <c r="D1" s="3"/>
      <c r="E1" s="3"/>
      <c r="F1" s="3"/>
      <c r="G1" s="3"/>
      <c r="H1" s="5"/>
    </row>
    <row r="2" spans="1:8" ht="18" x14ac:dyDescent="0.25">
      <c r="A2" s="3"/>
      <c r="B2" s="92"/>
      <c r="C2" s="3"/>
      <c r="D2" s="3"/>
      <c r="E2" s="3"/>
      <c r="F2" s="3"/>
      <c r="G2" s="3"/>
      <c r="H2" s="5"/>
    </row>
    <row r="3" spans="1:8" ht="18" customHeight="1" x14ac:dyDescent="0.25">
      <c r="A3" s="151" t="s">
        <v>198</v>
      </c>
      <c r="B3" s="151"/>
      <c r="C3" s="151"/>
      <c r="D3" s="151"/>
      <c r="E3" s="151"/>
      <c r="F3" s="151"/>
      <c r="G3" s="151"/>
      <c r="H3" s="6"/>
    </row>
    <row r="4" spans="1:8" ht="18" x14ac:dyDescent="0.25">
      <c r="A4" s="3"/>
      <c r="B4" s="3"/>
      <c r="C4" s="3"/>
      <c r="D4" s="3"/>
      <c r="E4" s="3"/>
      <c r="F4" s="3"/>
      <c r="G4" s="3"/>
      <c r="H4" s="5"/>
    </row>
    <row r="5" spans="1:8" ht="51" customHeight="1" x14ac:dyDescent="0.25">
      <c r="A5" s="93" t="s">
        <v>197</v>
      </c>
      <c r="B5" s="93" t="s">
        <v>196</v>
      </c>
      <c r="C5" s="42" t="s">
        <v>3</v>
      </c>
      <c r="D5" s="42" t="s">
        <v>4</v>
      </c>
      <c r="E5" s="42" t="s">
        <v>5</v>
      </c>
      <c r="F5" s="42" t="s">
        <v>6</v>
      </c>
      <c r="G5" s="42" t="s">
        <v>7</v>
      </c>
    </row>
    <row r="6" spans="1:8" ht="18" customHeight="1" x14ac:dyDescent="0.25">
      <c r="A6" s="127" t="s">
        <v>81</v>
      </c>
      <c r="B6" s="124" t="s">
        <v>82</v>
      </c>
      <c r="C6" s="105">
        <v>21348829.050000001</v>
      </c>
      <c r="D6" s="105">
        <v>23211990</v>
      </c>
      <c r="E6" s="106">
        <v>27320224</v>
      </c>
      <c r="F6" s="106">
        <v>26908744</v>
      </c>
      <c r="G6" s="106">
        <v>28330725</v>
      </c>
    </row>
    <row r="7" spans="1:8" ht="18.75" customHeight="1" x14ac:dyDescent="0.25">
      <c r="A7" s="127" t="s">
        <v>83</v>
      </c>
      <c r="B7" s="124" t="s">
        <v>68</v>
      </c>
      <c r="C7" s="105">
        <v>709500</v>
      </c>
      <c r="D7" s="105">
        <v>768017</v>
      </c>
      <c r="E7" s="106">
        <v>2322612</v>
      </c>
      <c r="F7" s="106">
        <v>838529</v>
      </c>
      <c r="G7" s="106">
        <v>970000</v>
      </c>
    </row>
    <row r="8" spans="1:8" ht="18" customHeight="1" x14ac:dyDescent="0.25">
      <c r="A8" s="127" t="s">
        <v>84</v>
      </c>
      <c r="B8" s="124" t="s">
        <v>85</v>
      </c>
      <c r="C8" s="105">
        <v>709500</v>
      </c>
      <c r="D8" s="105">
        <v>768017</v>
      </c>
      <c r="E8" s="106">
        <v>2322612</v>
      </c>
      <c r="F8" s="106">
        <v>838529</v>
      </c>
      <c r="G8" s="106">
        <v>970000</v>
      </c>
    </row>
    <row r="9" spans="1:8" ht="18" customHeight="1" x14ac:dyDescent="0.25">
      <c r="A9" s="127" t="s">
        <v>86</v>
      </c>
      <c r="B9" s="139" t="s">
        <v>87</v>
      </c>
      <c r="C9" s="140">
        <v>709500</v>
      </c>
      <c r="D9" s="105">
        <v>768017</v>
      </c>
      <c r="E9" s="106">
        <v>2322612</v>
      </c>
      <c r="F9" s="106">
        <v>838529</v>
      </c>
      <c r="G9" s="106">
        <v>970000</v>
      </c>
    </row>
    <row r="10" spans="1:8" ht="18.75" customHeight="1" x14ac:dyDescent="0.25">
      <c r="A10" s="128" t="s">
        <v>88</v>
      </c>
      <c r="B10" s="139" t="s">
        <v>89</v>
      </c>
      <c r="C10" s="140">
        <v>709500</v>
      </c>
      <c r="D10" s="105">
        <v>768017</v>
      </c>
      <c r="E10" s="106">
        <v>2322612</v>
      </c>
      <c r="F10" s="106">
        <v>838529</v>
      </c>
      <c r="G10" s="106">
        <v>970000</v>
      </c>
    </row>
    <row r="11" spans="1:8" ht="20.25" customHeight="1" x14ac:dyDescent="0.25">
      <c r="A11" s="63" t="s">
        <v>90</v>
      </c>
      <c r="B11" s="141" t="s">
        <v>91</v>
      </c>
      <c r="C11" s="61">
        <v>140125</v>
      </c>
      <c r="D11" s="107">
        <v>100000</v>
      </c>
      <c r="E11" s="108">
        <v>100000</v>
      </c>
      <c r="F11" s="108">
        <v>100000</v>
      </c>
      <c r="G11" s="108">
        <v>100000</v>
      </c>
    </row>
    <row r="12" spans="1:8" ht="18" customHeight="1" x14ac:dyDescent="0.25">
      <c r="A12" s="63" t="s">
        <v>92</v>
      </c>
      <c r="B12" s="126" t="s">
        <v>93</v>
      </c>
      <c r="C12" s="61">
        <v>0</v>
      </c>
      <c r="D12" s="107">
        <v>21826</v>
      </c>
      <c r="E12" s="108">
        <v>22000</v>
      </c>
      <c r="F12" s="108">
        <v>22000</v>
      </c>
      <c r="G12" s="108">
        <v>22000</v>
      </c>
    </row>
    <row r="13" spans="1:8" ht="20.25" customHeight="1" x14ac:dyDescent="0.25">
      <c r="A13" s="63" t="s">
        <v>94</v>
      </c>
      <c r="B13" s="141" t="s">
        <v>95</v>
      </c>
      <c r="C13" s="61">
        <v>43415</v>
      </c>
      <c r="D13" s="107">
        <v>45000</v>
      </c>
      <c r="E13" s="108">
        <v>46300</v>
      </c>
      <c r="F13" s="108">
        <v>46300</v>
      </c>
      <c r="G13" s="108">
        <v>46300</v>
      </c>
    </row>
    <row r="14" spans="1:8" ht="20.25" customHeight="1" x14ac:dyDescent="0.25">
      <c r="A14" s="63" t="s">
        <v>96</v>
      </c>
      <c r="B14" s="142" t="s">
        <v>97</v>
      </c>
      <c r="C14" s="61">
        <v>0</v>
      </c>
      <c r="D14" s="107">
        <v>9253</v>
      </c>
      <c r="E14" s="108">
        <v>0</v>
      </c>
      <c r="F14" s="108">
        <v>0</v>
      </c>
      <c r="G14" s="108">
        <v>0</v>
      </c>
    </row>
    <row r="15" spans="1:8" ht="18" customHeight="1" x14ac:dyDescent="0.25">
      <c r="A15" s="129" t="s">
        <v>98</v>
      </c>
      <c r="B15" s="141" t="s">
        <v>99</v>
      </c>
      <c r="C15" s="61">
        <v>465842.47</v>
      </c>
      <c r="D15" s="107">
        <v>550000</v>
      </c>
      <c r="E15" s="108">
        <v>1811312</v>
      </c>
      <c r="F15" s="108">
        <v>622229</v>
      </c>
      <c r="G15" s="108">
        <v>753700</v>
      </c>
    </row>
    <row r="16" spans="1:8" ht="20.25" customHeight="1" x14ac:dyDescent="0.25">
      <c r="A16" s="129" t="s">
        <v>100</v>
      </c>
      <c r="B16" s="141" t="s">
        <v>101</v>
      </c>
      <c r="C16" s="61">
        <v>27492.53</v>
      </c>
      <c r="D16" s="107">
        <v>40000</v>
      </c>
      <c r="E16" s="108">
        <v>48000</v>
      </c>
      <c r="F16" s="108">
        <v>48000</v>
      </c>
      <c r="G16" s="108">
        <v>48000</v>
      </c>
    </row>
    <row r="17" spans="1:7" ht="18" customHeight="1" x14ac:dyDescent="0.25">
      <c r="A17" s="63" t="s">
        <v>102</v>
      </c>
      <c r="B17" s="143" t="s">
        <v>103</v>
      </c>
      <c r="C17" s="61">
        <v>32625</v>
      </c>
      <c r="D17" s="107">
        <v>1938</v>
      </c>
      <c r="E17" s="108">
        <v>295000</v>
      </c>
      <c r="F17" s="108">
        <v>0</v>
      </c>
      <c r="G17" s="108">
        <v>0</v>
      </c>
    </row>
    <row r="18" spans="1:7" ht="19.5" customHeight="1" x14ac:dyDescent="0.25">
      <c r="A18" s="128" t="s">
        <v>104</v>
      </c>
      <c r="B18" s="144" t="s">
        <v>69</v>
      </c>
      <c r="C18" s="145">
        <v>20639329.050000001</v>
      </c>
      <c r="D18" s="116">
        <v>22443973</v>
      </c>
      <c r="E18" s="47">
        <v>24997612</v>
      </c>
      <c r="F18" s="47">
        <v>26070215</v>
      </c>
      <c r="G18" s="47">
        <v>27360725</v>
      </c>
    </row>
    <row r="19" spans="1:7" ht="18" customHeight="1" x14ac:dyDescent="0.25">
      <c r="A19" s="127" t="s">
        <v>105</v>
      </c>
      <c r="B19" s="139" t="s">
        <v>70</v>
      </c>
      <c r="C19" s="145">
        <v>20533512</v>
      </c>
      <c r="D19" s="116">
        <v>22129302</v>
      </c>
      <c r="E19" s="47">
        <v>0</v>
      </c>
      <c r="F19" s="47">
        <v>0</v>
      </c>
      <c r="G19" s="47">
        <v>0</v>
      </c>
    </row>
    <row r="20" spans="1:7" ht="16.5" customHeight="1" x14ac:dyDescent="0.25">
      <c r="A20" s="127" t="s">
        <v>106</v>
      </c>
      <c r="B20" s="124" t="s">
        <v>71</v>
      </c>
      <c r="C20" s="116">
        <v>65362.96</v>
      </c>
      <c r="D20" s="116">
        <v>134543</v>
      </c>
      <c r="E20" s="47">
        <v>0</v>
      </c>
      <c r="F20" s="47">
        <v>0</v>
      </c>
      <c r="G20" s="47">
        <v>0</v>
      </c>
    </row>
    <row r="21" spans="1:7" ht="17.25" customHeight="1" x14ac:dyDescent="0.25">
      <c r="A21" s="128" t="s">
        <v>88</v>
      </c>
      <c r="B21" s="124" t="s">
        <v>89</v>
      </c>
      <c r="C21" s="116">
        <v>65362.96</v>
      </c>
      <c r="D21" s="116">
        <v>134543</v>
      </c>
      <c r="E21" s="47">
        <v>0</v>
      </c>
      <c r="F21" s="47">
        <v>0</v>
      </c>
      <c r="G21" s="47">
        <v>0</v>
      </c>
    </row>
    <row r="22" spans="1:7" ht="18" customHeight="1" x14ac:dyDescent="0.25">
      <c r="A22" s="63">
        <v>4123</v>
      </c>
      <c r="B22" s="125" t="s">
        <v>93</v>
      </c>
      <c r="C22" s="107">
        <v>618.75</v>
      </c>
      <c r="D22" s="107">
        <v>0</v>
      </c>
      <c r="E22" s="107">
        <v>0</v>
      </c>
      <c r="F22" s="107">
        <v>0</v>
      </c>
      <c r="G22" s="107">
        <v>0</v>
      </c>
    </row>
    <row r="23" spans="1:7" ht="15.75" customHeight="1" x14ac:dyDescent="0.25">
      <c r="A23" s="63" t="s">
        <v>94</v>
      </c>
      <c r="B23" s="125" t="s">
        <v>95</v>
      </c>
      <c r="C23" s="117">
        <v>33023.300000000003</v>
      </c>
      <c r="D23" s="107">
        <v>35000</v>
      </c>
      <c r="E23" s="107">
        <v>0</v>
      </c>
      <c r="F23" s="108">
        <v>0</v>
      </c>
      <c r="G23" s="107">
        <v>0</v>
      </c>
    </row>
    <row r="24" spans="1:7" ht="15.75" customHeight="1" x14ac:dyDescent="0.25">
      <c r="A24" s="63" t="s">
        <v>107</v>
      </c>
      <c r="B24" s="125" t="s">
        <v>108</v>
      </c>
      <c r="C24" s="117">
        <v>0</v>
      </c>
      <c r="D24" s="107">
        <v>300</v>
      </c>
      <c r="E24" s="107">
        <v>0</v>
      </c>
      <c r="F24" s="108">
        <v>0</v>
      </c>
      <c r="G24" s="107">
        <v>0</v>
      </c>
    </row>
    <row r="25" spans="1:7" ht="16.5" customHeight="1" x14ac:dyDescent="0.25">
      <c r="A25" s="129" t="s">
        <v>96</v>
      </c>
      <c r="B25" s="125" t="s">
        <v>97</v>
      </c>
      <c r="C25" s="118">
        <v>10378.26</v>
      </c>
      <c r="D25" s="107">
        <v>10000</v>
      </c>
      <c r="E25" s="107">
        <v>0</v>
      </c>
      <c r="F25" s="108">
        <v>0</v>
      </c>
      <c r="G25" s="107">
        <v>0</v>
      </c>
    </row>
    <row r="26" spans="1:7" ht="17.25" customHeight="1" x14ac:dyDescent="0.25">
      <c r="A26" s="129" t="s">
        <v>98</v>
      </c>
      <c r="B26" s="125" t="s">
        <v>99</v>
      </c>
      <c r="C26" s="117">
        <v>14651.73</v>
      </c>
      <c r="D26" s="107">
        <v>35700</v>
      </c>
      <c r="E26" s="107">
        <v>0</v>
      </c>
      <c r="F26" s="108">
        <v>0</v>
      </c>
      <c r="G26" s="107">
        <v>0</v>
      </c>
    </row>
    <row r="27" spans="1:7" ht="18" customHeight="1" x14ac:dyDescent="0.25">
      <c r="A27" s="129" t="s">
        <v>109</v>
      </c>
      <c r="B27" s="125" t="s">
        <v>110</v>
      </c>
      <c r="C27" s="117">
        <v>0</v>
      </c>
      <c r="D27" s="107">
        <v>9000</v>
      </c>
      <c r="E27" s="107">
        <v>0</v>
      </c>
      <c r="F27" s="108">
        <v>0</v>
      </c>
      <c r="G27" s="107">
        <v>0</v>
      </c>
    </row>
    <row r="28" spans="1:7" ht="16.5" customHeight="1" x14ac:dyDescent="0.25">
      <c r="A28" s="129" t="s">
        <v>100</v>
      </c>
      <c r="B28" s="125" t="s">
        <v>101</v>
      </c>
      <c r="C28" s="107">
        <v>6690.92</v>
      </c>
      <c r="D28" s="107">
        <v>20000</v>
      </c>
      <c r="E28" s="107">
        <v>0</v>
      </c>
      <c r="F28" s="108">
        <v>0</v>
      </c>
      <c r="G28" s="107">
        <v>0</v>
      </c>
    </row>
    <row r="29" spans="1:7" ht="16.5" customHeight="1" x14ac:dyDescent="0.25">
      <c r="A29" s="129" t="s">
        <v>111</v>
      </c>
      <c r="B29" s="125" t="s">
        <v>112</v>
      </c>
      <c r="C29" s="107">
        <v>0</v>
      </c>
      <c r="D29" s="107">
        <v>24543</v>
      </c>
      <c r="E29" s="107">
        <v>0</v>
      </c>
      <c r="F29" s="108">
        <v>0</v>
      </c>
      <c r="G29" s="107">
        <v>0</v>
      </c>
    </row>
    <row r="30" spans="1:7" ht="17.25" customHeight="1" x14ac:dyDescent="0.25">
      <c r="A30" s="127" t="s">
        <v>113</v>
      </c>
      <c r="B30" s="124" t="s">
        <v>114</v>
      </c>
      <c r="C30" s="116">
        <v>20282761.579999998</v>
      </c>
      <c r="D30" s="116">
        <v>21690252</v>
      </c>
      <c r="E30" s="47">
        <v>0</v>
      </c>
      <c r="F30" s="47">
        <v>0</v>
      </c>
      <c r="G30" s="47">
        <v>0</v>
      </c>
    </row>
    <row r="31" spans="1:7" ht="15.6" customHeight="1" x14ac:dyDescent="0.25">
      <c r="A31" s="128" t="s">
        <v>88</v>
      </c>
      <c r="B31" s="124" t="s">
        <v>89</v>
      </c>
      <c r="C31" s="116">
        <v>20282761.579999998</v>
      </c>
      <c r="D31" s="116">
        <v>21690252</v>
      </c>
      <c r="E31" s="47">
        <v>0</v>
      </c>
      <c r="F31" s="47">
        <v>0</v>
      </c>
      <c r="G31" s="47">
        <v>0</v>
      </c>
    </row>
    <row r="32" spans="1:7" ht="18.399999999999999" customHeight="1" x14ac:dyDescent="0.25">
      <c r="A32" s="63" t="s">
        <v>115</v>
      </c>
      <c r="B32" s="125" t="s">
        <v>116</v>
      </c>
      <c r="C32" s="117">
        <v>12164373.51</v>
      </c>
      <c r="D32" s="117">
        <v>13288000</v>
      </c>
      <c r="E32" s="51">
        <v>0</v>
      </c>
      <c r="F32" s="51">
        <v>0</v>
      </c>
      <c r="G32" s="51">
        <v>0</v>
      </c>
    </row>
    <row r="33" spans="1:7" ht="17.100000000000001" customHeight="1" x14ac:dyDescent="0.25">
      <c r="A33" s="63" t="s">
        <v>117</v>
      </c>
      <c r="B33" s="125" t="s">
        <v>118</v>
      </c>
      <c r="C33" s="117">
        <v>1320290.96</v>
      </c>
      <c r="D33" s="117">
        <v>1500000</v>
      </c>
      <c r="E33" s="108">
        <v>0</v>
      </c>
      <c r="F33" s="108">
        <v>0</v>
      </c>
      <c r="G33" s="51">
        <v>0</v>
      </c>
    </row>
    <row r="34" spans="1:7" ht="17.100000000000001" customHeight="1" x14ac:dyDescent="0.25">
      <c r="A34" s="129" t="s">
        <v>119</v>
      </c>
      <c r="B34" s="125" t="s">
        <v>120</v>
      </c>
      <c r="C34" s="117">
        <v>448756.49</v>
      </c>
      <c r="D34" s="107">
        <v>450000</v>
      </c>
      <c r="E34" s="108">
        <v>0</v>
      </c>
      <c r="F34" s="108">
        <v>0</v>
      </c>
      <c r="G34" s="51">
        <v>0</v>
      </c>
    </row>
    <row r="35" spans="1:7" ht="18.399999999999999" customHeight="1" x14ac:dyDescent="0.25">
      <c r="A35" s="63" t="s">
        <v>121</v>
      </c>
      <c r="B35" s="125" t="s">
        <v>122</v>
      </c>
      <c r="C35" s="119">
        <v>1896780.23</v>
      </c>
      <c r="D35" s="110">
        <v>2083000</v>
      </c>
      <c r="E35" s="111">
        <v>0</v>
      </c>
      <c r="F35" s="111">
        <v>0</v>
      </c>
      <c r="G35" s="51">
        <v>0</v>
      </c>
    </row>
    <row r="36" spans="1:7" ht="21.95" customHeight="1" x14ac:dyDescent="0.25">
      <c r="A36" s="63" t="s">
        <v>123</v>
      </c>
      <c r="B36" s="125" t="s">
        <v>124</v>
      </c>
      <c r="C36" s="119">
        <v>18817.75</v>
      </c>
      <c r="D36" s="119">
        <v>20000</v>
      </c>
      <c r="E36" s="111">
        <v>0</v>
      </c>
      <c r="F36" s="111">
        <v>0</v>
      </c>
      <c r="G36" s="51">
        <v>0</v>
      </c>
    </row>
    <row r="37" spans="1:7" ht="19.149999999999999" customHeight="1" x14ac:dyDescent="0.25">
      <c r="A37" s="63" t="s">
        <v>125</v>
      </c>
      <c r="B37" s="125" t="s">
        <v>126</v>
      </c>
      <c r="C37" s="119">
        <v>304502.48</v>
      </c>
      <c r="D37" s="119">
        <v>309000</v>
      </c>
      <c r="E37" s="111">
        <v>0</v>
      </c>
      <c r="F37" s="111">
        <v>0</v>
      </c>
      <c r="G37" s="51">
        <v>0</v>
      </c>
    </row>
    <row r="38" spans="1:7" ht="19.149999999999999" customHeight="1" x14ac:dyDescent="0.25">
      <c r="A38" s="63" t="s">
        <v>127</v>
      </c>
      <c r="B38" s="125" t="s">
        <v>128</v>
      </c>
      <c r="C38" s="119">
        <v>15952.87</v>
      </c>
      <c r="D38" s="119">
        <v>15000</v>
      </c>
      <c r="E38" s="138">
        <v>0</v>
      </c>
      <c r="F38" s="138">
        <v>0</v>
      </c>
      <c r="G38" s="51">
        <v>0</v>
      </c>
    </row>
    <row r="39" spans="1:7" ht="17.649999999999999" customHeight="1" x14ac:dyDescent="0.25">
      <c r="A39" s="63" t="s">
        <v>129</v>
      </c>
      <c r="B39" s="125" t="s">
        <v>130</v>
      </c>
      <c r="C39" s="119">
        <f>C40+C42</f>
        <v>362135.58</v>
      </c>
      <c r="D39" s="119">
        <v>12000</v>
      </c>
      <c r="E39" s="138">
        <v>0</v>
      </c>
      <c r="F39" s="138">
        <v>0</v>
      </c>
      <c r="G39" s="51">
        <v>0</v>
      </c>
    </row>
    <row r="40" spans="1:7" ht="17.100000000000001" customHeight="1" x14ac:dyDescent="0.25">
      <c r="A40" s="63" t="s">
        <v>131</v>
      </c>
      <c r="B40" s="125" t="s">
        <v>132</v>
      </c>
      <c r="C40" s="110">
        <v>134584.39000000001</v>
      </c>
      <c r="D40" s="119">
        <v>125000</v>
      </c>
      <c r="E40" s="138">
        <v>0</v>
      </c>
      <c r="F40" s="138">
        <v>0</v>
      </c>
      <c r="G40" s="51">
        <v>0</v>
      </c>
    </row>
    <row r="41" spans="1:7" ht="17.100000000000001" customHeight="1" x14ac:dyDescent="0.25">
      <c r="A41" s="63" t="s">
        <v>133</v>
      </c>
      <c r="B41" s="123" t="s">
        <v>134</v>
      </c>
      <c r="C41" s="110">
        <v>2197054.9300000002</v>
      </c>
      <c r="D41" s="119">
        <v>130000</v>
      </c>
      <c r="E41" s="111">
        <v>0</v>
      </c>
      <c r="F41" s="111">
        <v>0</v>
      </c>
      <c r="G41" s="51">
        <v>0</v>
      </c>
    </row>
    <row r="42" spans="1:7" x14ac:dyDescent="0.25">
      <c r="A42" s="63" t="s">
        <v>135</v>
      </c>
      <c r="B42" s="123" t="s">
        <v>136</v>
      </c>
      <c r="C42" s="110">
        <v>227551.19</v>
      </c>
      <c r="D42" s="110">
        <v>250000</v>
      </c>
      <c r="E42" s="111">
        <v>0</v>
      </c>
      <c r="F42" s="111">
        <v>0</v>
      </c>
      <c r="G42" s="51">
        <v>0</v>
      </c>
    </row>
    <row r="43" spans="1:7" x14ac:dyDescent="0.25">
      <c r="A43" s="63" t="s">
        <v>137</v>
      </c>
      <c r="B43" s="123" t="s">
        <v>138</v>
      </c>
      <c r="C43" s="110">
        <v>84111.34</v>
      </c>
      <c r="D43" s="110">
        <v>110000</v>
      </c>
      <c r="E43" s="111">
        <v>0</v>
      </c>
      <c r="F43" s="111">
        <v>0</v>
      </c>
      <c r="G43" s="51">
        <v>0</v>
      </c>
    </row>
    <row r="44" spans="1:7" x14ac:dyDescent="0.25">
      <c r="A44" s="129" t="s">
        <v>139</v>
      </c>
      <c r="B44" s="130" t="s">
        <v>140</v>
      </c>
      <c r="C44" s="107">
        <v>25494.32</v>
      </c>
      <c r="D44" s="107">
        <v>21452</v>
      </c>
      <c r="E44" s="108">
        <v>0</v>
      </c>
      <c r="F44" s="108">
        <v>0</v>
      </c>
      <c r="G44" s="51">
        <v>0</v>
      </c>
    </row>
    <row r="45" spans="1:7" x14ac:dyDescent="0.25">
      <c r="A45" s="129" t="s">
        <v>141</v>
      </c>
      <c r="B45" s="123" t="s">
        <v>142</v>
      </c>
      <c r="C45" s="107">
        <v>2018.57</v>
      </c>
      <c r="D45" s="107">
        <v>7500</v>
      </c>
      <c r="E45" s="108">
        <v>0</v>
      </c>
      <c r="F45" s="108">
        <v>0</v>
      </c>
      <c r="G45" s="51">
        <v>0</v>
      </c>
    </row>
    <row r="46" spans="1:7" x14ac:dyDescent="0.25">
      <c r="A46" s="63" t="s">
        <v>143</v>
      </c>
      <c r="B46" s="123" t="s">
        <v>144</v>
      </c>
      <c r="C46" s="107">
        <v>40119.269999999997</v>
      </c>
      <c r="D46" s="107">
        <v>40000</v>
      </c>
      <c r="E46" s="108">
        <v>0</v>
      </c>
      <c r="F46" s="108">
        <v>0</v>
      </c>
      <c r="G46" s="51">
        <v>0</v>
      </c>
    </row>
    <row r="47" spans="1:7" x14ac:dyDescent="0.25">
      <c r="A47" s="121" t="s">
        <v>90</v>
      </c>
      <c r="B47" s="131" t="s">
        <v>91</v>
      </c>
      <c r="C47" s="112">
        <v>112227.22</v>
      </c>
      <c r="D47" s="113">
        <v>125000</v>
      </c>
      <c r="E47" s="114">
        <v>0</v>
      </c>
      <c r="F47" s="114">
        <v>0</v>
      </c>
      <c r="G47" s="51">
        <v>0</v>
      </c>
    </row>
    <row r="48" spans="1:7" x14ac:dyDescent="0.25">
      <c r="A48" s="63" t="s">
        <v>145</v>
      </c>
      <c r="B48" s="132" t="s">
        <v>146</v>
      </c>
      <c r="C48" s="108">
        <v>3633.77</v>
      </c>
      <c r="D48" s="109">
        <v>6800</v>
      </c>
      <c r="E48" s="108">
        <v>0</v>
      </c>
      <c r="F48" s="108">
        <v>0</v>
      </c>
      <c r="G48" s="51">
        <v>0</v>
      </c>
    </row>
    <row r="49" spans="1:7" x14ac:dyDescent="0.25">
      <c r="A49" s="136" t="s">
        <v>147</v>
      </c>
      <c r="B49" s="133" t="s">
        <v>148</v>
      </c>
      <c r="C49" s="122">
        <v>120041.75</v>
      </c>
      <c r="D49" s="122">
        <v>135000</v>
      </c>
      <c r="E49" s="122">
        <v>0</v>
      </c>
      <c r="F49" s="122">
        <v>0</v>
      </c>
      <c r="G49" s="51">
        <v>0</v>
      </c>
    </row>
    <row r="50" spans="1:7" x14ac:dyDescent="0.25">
      <c r="A50" s="136" t="s">
        <v>149</v>
      </c>
      <c r="B50" s="133" t="s">
        <v>150</v>
      </c>
      <c r="C50" s="115">
        <v>7760.08</v>
      </c>
      <c r="D50" s="115">
        <v>8000</v>
      </c>
      <c r="E50" s="115">
        <v>0</v>
      </c>
      <c r="F50" s="115">
        <v>0</v>
      </c>
      <c r="G50" s="51">
        <v>0</v>
      </c>
    </row>
    <row r="51" spans="1:7" x14ac:dyDescent="0.25">
      <c r="A51" s="136" t="s">
        <v>151</v>
      </c>
      <c r="B51" s="133" t="s">
        <v>152</v>
      </c>
      <c r="C51" s="115">
        <v>61882.42</v>
      </c>
      <c r="D51" s="115">
        <v>100000</v>
      </c>
      <c r="E51" s="115">
        <v>0</v>
      </c>
      <c r="F51" s="115">
        <v>0</v>
      </c>
      <c r="G51" s="51">
        <v>0</v>
      </c>
    </row>
    <row r="52" spans="1:7" x14ac:dyDescent="0.25">
      <c r="A52" s="136" t="s">
        <v>153</v>
      </c>
      <c r="B52" s="133" t="s">
        <v>154</v>
      </c>
      <c r="C52" s="115">
        <v>433204.51</v>
      </c>
      <c r="D52" s="115">
        <v>670000</v>
      </c>
      <c r="E52" s="115">
        <v>0</v>
      </c>
      <c r="F52" s="115">
        <v>0</v>
      </c>
      <c r="G52" s="51">
        <v>0</v>
      </c>
    </row>
    <row r="53" spans="1:7" x14ac:dyDescent="0.25">
      <c r="A53" s="136" t="s">
        <v>155</v>
      </c>
      <c r="B53" s="133" t="s">
        <v>156</v>
      </c>
      <c r="C53" s="115">
        <v>287495.18</v>
      </c>
      <c r="D53" s="115">
        <v>320000</v>
      </c>
      <c r="E53" s="115">
        <v>0</v>
      </c>
      <c r="F53" s="115">
        <v>0</v>
      </c>
      <c r="G53" s="51">
        <v>0</v>
      </c>
    </row>
    <row r="54" spans="1:7" x14ac:dyDescent="0.25">
      <c r="A54" s="136" t="s">
        <v>157</v>
      </c>
      <c r="B54" s="133" t="s">
        <v>158</v>
      </c>
      <c r="C54" s="115">
        <v>288992.37</v>
      </c>
      <c r="D54" s="115">
        <v>300000</v>
      </c>
      <c r="E54" s="115">
        <v>0</v>
      </c>
      <c r="F54" s="115">
        <v>0</v>
      </c>
      <c r="G54" s="51">
        <v>0</v>
      </c>
    </row>
    <row r="55" spans="1:7" x14ac:dyDescent="0.25">
      <c r="A55" s="136">
        <v>3241</v>
      </c>
      <c r="B55" s="133" t="s">
        <v>194</v>
      </c>
      <c r="C55" s="115">
        <v>2130.7600000000002</v>
      </c>
      <c r="D55" s="115">
        <v>0</v>
      </c>
      <c r="E55" s="115">
        <v>0</v>
      </c>
      <c r="F55" s="115">
        <v>0</v>
      </c>
      <c r="G55" s="51">
        <v>0</v>
      </c>
    </row>
    <row r="56" spans="1:7" x14ac:dyDescent="0.25">
      <c r="A56" s="136" t="s">
        <v>159</v>
      </c>
      <c r="B56" s="133" t="s">
        <v>160</v>
      </c>
      <c r="C56" s="115">
        <v>0</v>
      </c>
      <c r="D56" s="115">
        <v>1600000</v>
      </c>
      <c r="E56" s="115">
        <v>0</v>
      </c>
      <c r="F56" s="115">
        <v>0</v>
      </c>
      <c r="G56" s="51">
        <v>0</v>
      </c>
    </row>
    <row r="57" spans="1:7" x14ac:dyDescent="0.25">
      <c r="A57" s="136" t="s">
        <v>161</v>
      </c>
      <c r="B57" s="133" t="s">
        <v>162</v>
      </c>
      <c r="C57" s="115">
        <v>10972.54</v>
      </c>
      <c r="D57" s="115">
        <v>12000</v>
      </c>
      <c r="E57" s="115">
        <v>0</v>
      </c>
      <c r="F57" s="115">
        <v>0</v>
      </c>
      <c r="G57" s="51">
        <v>0</v>
      </c>
    </row>
    <row r="58" spans="1:7" x14ac:dyDescent="0.25">
      <c r="A58" s="136">
        <v>3292</v>
      </c>
      <c r="B58" s="133" t="s">
        <v>185</v>
      </c>
      <c r="C58" s="115">
        <v>807</v>
      </c>
      <c r="D58" s="115">
        <v>0</v>
      </c>
      <c r="E58" s="115">
        <v>0</v>
      </c>
      <c r="F58" s="115">
        <v>0</v>
      </c>
      <c r="G58" s="51">
        <v>0</v>
      </c>
    </row>
    <row r="59" spans="1:7" x14ac:dyDescent="0.25">
      <c r="A59" s="136" t="s">
        <v>163</v>
      </c>
      <c r="B59" s="133" t="s">
        <v>164</v>
      </c>
      <c r="C59" s="115">
        <v>3592.19</v>
      </c>
      <c r="D59" s="115">
        <v>2000</v>
      </c>
      <c r="E59" s="115">
        <v>0</v>
      </c>
      <c r="F59" s="115">
        <v>0</v>
      </c>
      <c r="G59" s="51">
        <v>0</v>
      </c>
    </row>
    <row r="60" spans="1:7" x14ac:dyDescent="0.25">
      <c r="A60" s="136" t="s">
        <v>165</v>
      </c>
      <c r="B60" s="133" t="s">
        <v>166</v>
      </c>
      <c r="C60" s="115">
        <v>4920.66</v>
      </c>
      <c r="D60" s="115">
        <v>5500</v>
      </c>
      <c r="E60" s="115">
        <v>0</v>
      </c>
      <c r="F60" s="115">
        <v>0</v>
      </c>
      <c r="G60" s="51">
        <v>0</v>
      </c>
    </row>
    <row r="61" spans="1:7" x14ac:dyDescent="0.25">
      <c r="A61" s="136" t="s">
        <v>167</v>
      </c>
      <c r="B61" s="133" t="s">
        <v>168</v>
      </c>
      <c r="C61" s="115">
        <v>19934.75</v>
      </c>
      <c r="D61" s="115">
        <v>20000</v>
      </c>
      <c r="E61" s="115">
        <v>0</v>
      </c>
      <c r="F61" s="115">
        <v>0</v>
      </c>
      <c r="G61" s="51">
        <v>0</v>
      </c>
    </row>
    <row r="62" spans="1:7" x14ac:dyDescent="0.25">
      <c r="A62" s="136" t="s">
        <v>169</v>
      </c>
      <c r="B62" s="133" t="s">
        <v>170</v>
      </c>
      <c r="C62" s="115">
        <v>4561.17</v>
      </c>
      <c r="D62" s="115">
        <v>5000</v>
      </c>
      <c r="E62" s="115">
        <v>0</v>
      </c>
      <c r="F62" s="115">
        <v>0</v>
      </c>
      <c r="G62" s="51">
        <v>0</v>
      </c>
    </row>
    <row r="63" spans="1:7" x14ac:dyDescent="0.25">
      <c r="A63" s="91" t="s">
        <v>171</v>
      </c>
      <c r="B63" s="133" t="s">
        <v>172</v>
      </c>
      <c r="C63" s="115">
        <v>8994.35</v>
      </c>
      <c r="D63" s="115">
        <v>12000</v>
      </c>
      <c r="E63" s="115">
        <v>0</v>
      </c>
      <c r="F63" s="115">
        <v>0</v>
      </c>
      <c r="G63" s="51">
        <v>0</v>
      </c>
    </row>
    <row r="64" spans="1:7" x14ac:dyDescent="0.25">
      <c r="A64" s="91" t="s">
        <v>173</v>
      </c>
      <c r="B64" s="133" t="s">
        <v>174</v>
      </c>
      <c r="C64" s="115">
        <v>5711.03</v>
      </c>
      <c r="D64" s="115">
        <v>7000</v>
      </c>
      <c r="E64" s="115">
        <v>0</v>
      </c>
      <c r="F64" s="115">
        <v>0</v>
      </c>
      <c r="G64" s="51">
        <v>0</v>
      </c>
    </row>
    <row r="65" spans="1:7" x14ac:dyDescent="0.25">
      <c r="A65" s="91" t="s">
        <v>175</v>
      </c>
      <c r="B65" s="133" t="s">
        <v>176</v>
      </c>
      <c r="C65" s="115">
        <v>25473.119999999999</v>
      </c>
      <c r="D65" s="115">
        <v>1000</v>
      </c>
      <c r="E65" s="115">
        <v>0</v>
      </c>
      <c r="F65" s="115">
        <v>0</v>
      </c>
      <c r="G65" s="51">
        <v>0</v>
      </c>
    </row>
    <row r="66" spans="1:7" x14ac:dyDescent="0.25">
      <c r="A66" s="91">
        <v>3434</v>
      </c>
      <c r="B66" s="133" t="s">
        <v>195</v>
      </c>
      <c r="C66" s="115">
        <v>18.41</v>
      </c>
      <c r="D66" s="115">
        <v>0</v>
      </c>
      <c r="E66" s="115">
        <v>0</v>
      </c>
      <c r="F66" s="115">
        <v>0</v>
      </c>
      <c r="G66" s="51">
        <v>0</v>
      </c>
    </row>
    <row r="67" spans="1:7" x14ac:dyDescent="0.25">
      <c r="A67" s="94" t="s">
        <v>177</v>
      </c>
      <c r="B67" s="134" t="s">
        <v>178</v>
      </c>
      <c r="C67" s="120">
        <v>185387.51999999999</v>
      </c>
      <c r="D67" s="120">
        <v>293600</v>
      </c>
      <c r="E67" s="120">
        <v>0</v>
      </c>
      <c r="F67" s="120">
        <v>0</v>
      </c>
      <c r="G67" s="51">
        <v>0</v>
      </c>
    </row>
    <row r="68" spans="1:7" x14ac:dyDescent="0.25">
      <c r="A68" s="94" t="s">
        <v>88</v>
      </c>
      <c r="B68" s="134" t="s">
        <v>89</v>
      </c>
      <c r="C68" s="120">
        <v>185387.51999999999</v>
      </c>
      <c r="D68" s="120">
        <v>293600</v>
      </c>
      <c r="E68" s="120">
        <v>0</v>
      </c>
      <c r="F68" s="120">
        <v>0</v>
      </c>
      <c r="G68" s="51">
        <v>0</v>
      </c>
    </row>
    <row r="69" spans="1:7" x14ac:dyDescent="0.25">
      <c r="A69" s="91" t="s">
        <v>115</v>
      </c>
      <c r="B69" s="133" t="s">
        <v>116</v>
      </c>
      <c r="C69" s="115">
        <v>105179.81</v>
      </c>
      <c r="D69" s="115">
        <v>162000</v>
      </c>
      <c r="E69" s="115">
        <v>0</v>
      </c>
      <c r="F69" s="115">
        <v>0</v>
      </c>
      <c r="G69" s="51">
        <v>0</v>
      </c>
    </row>
    <row r="70" spans="1:7" x14ac:dyDescent="0.25">
      <c r="A70" s="91" t="s">
        <v>121</v>
      </c>
      <c r="B70" s="133" t="s">
        <v>122</v>
      </c>
      <c r="C70" s="115">
        <v>10835.21</v>
      </c>
      <c r="D70" s="115">
        <v>27000</v>
      </c>
      <c r="E70" s="115">
        <v>0</v>
      </c>
      <c r="F70" s="115">
        <v>0</v>
      </c>
      <c r="G70" s="51">
        <v>0</v>
      </c>
    </row>
    <row r="71" spans="1:7" x14ac:dyDescent="0.25">
      <c r="A71" s="91" t="s">
        <v>125</v>
      </c>
      <c r="B71" s="133" t="s">
        <v>126</v>
      </c>
      <c r="C71" s="115">
        <v>19687.5</v>
      </c>
      <c r="D71" s="115">
        <v>21000</v>
      </c>
      <c r="E71" s="115">
        <v>0</v>
      </c>
      <c r="F71" s="115">
        <v>0</v>
      </c>
      <c r="G71" s="51">
        <v>0</v>
      </c>
    </row>
    <row r="72" spans="1:7" x14ac:dyDescent="0.25">
      <c r="A72" s="91" t="s">
        <v>129</v>
      </c>
      <c r="B72" s="133" t="s">
        <v>130</v>
      </c>
      <c r="C72" s="115">
        <v>0</v>
      </c>
      <c r="D72" s="115">
        <v>3600</v>
      </c>
      <c r="E72" s="115">
        <v>0</v>
      </c>
      <c r="F72" s="115">
        <v>0</v>
      </c>
      <c r="G72" s="51">
        <v>0</v>
      </c>
    </row>
    <row r="73" spans="1:7" x14ac:dyDescent="0.25">
      <c r="A73" s="91">
        <v>4221</v>
      </c>
      <c r="B73" s="133" t="s">
        <v>95</v>
      </c>
      <c r="C73" s="115">
        <v>19687.5</v>
      </c>
      <c r="D73" s="115">
        <v>0</v>
      </c>
      <c r="E73" s="115">
        <v>0</v>
      </c>
      <c r="F73" s="115">
        <v>0</v>
      </c>
      <c r="G73" s="51">
        <v>0</v>
      </c>
    </row>
    <row r="74" spans="1:7" x14ac:dyDescent="0.25">
      <c r="A74" s="91" t="s">
        <v>98</v>
      </c>
      <c r="B74" s="133" t="s">
        <v>99</v>
      </c>
      <c r="C74" s="115">
        <v>20000</v>
      </c>
      <c r="D74" s="115">
        <v>80000</v>
      </c>
      <c r="E74" s="115">
        <v>0</v>
      </c>
      <c r="F74" s="115">
        <v>0</v>
      </c>
      <c r="G74" s="51">
        <v>0</v>
      </c>
    </row>
    <row r="75" spans="1:7" x14ac:dyDescent="0.25">
      <c r="A75" s="91">
        <v>4227</v>
      </c>
      <c r="B75" s="133" t="s">
        <v>101</v>
      </c>
      <c r="C75" s="115">
        <v>9997.5</v>
      </c>
      <c r="D75" s="115">
        <v>0</v>
      </c>
      <c r="E75" s="115">
        <v>0</v>
      </c>
      <c r="F75" s="115">
        <v>0</v>
      </c>
      <c r="G75" s="115">
        <v>0</v>
      </c>
    </row>
    <row r="76" spans="1:7" x14ac:dyDescent="0.25">
      <c r="A76" s="95" t="s">
        <v>179</v>
      </c>
      <c r="B76" s="134" t="s">
        <v>72</v>
      </c>
      <c r="C76" s="120">
        <v>0</v>
      </c>
      <c r="D76" s="120">
        <v>4807</v>
      </c>
      <c r="E76" s="120">
        <v>0</v>
      </c>
      <c r="F76" s="120">
        <v>0</v>
      </c>
      <c r="G76" s="51">
        <v>0</v>
      </c>
    </row>
    <row r="77" spans="1:7" x14ac:dyDescent="0.25">
      <c r="A77" s="95" t="s">
        <v>88</v>
      </c>
      <c r="B77" s="134" t="s">
        <v>89</v>
      </c>
      <c r="C77" s="120">
        <v>0</v>
      </c>
      <c r="D77" s="120">
        <v>4807</v>
      </c>
      <c r="E77" s="120">
        <v>0</v>
      </c>
      <c r="F77" s="120">
        <v>0</v>
      </c>
      <c r="G77" s="51">
        <v>0</v>
      </c>
    </row>
    <row r="78" spans="1:7" x14ac:dyDescent="0.25">
      <c r="A78" s="90" t="s">
        <v>123</v>
      </c>
      <c r="B78" s="133" t="s">
        <v>124</v>
      </c>
      <c r="C78" s="115">
        <v>0</v>
      </c>
      <c r="D78" s="115">
        <v>1807</v>
      </c>
      <c r="E78" s="115">
        <v>0</v>
      </c>
      <c r="F78" s="115"/>
      <c r="G78" s="51">
        <v>0</v>
      </c>
    </row>
    <row r="79" spans="1:7" x14ac:dyDescent="0.25">
      <c r="A79" s="90" t="s">
        <v>127</v>
      </c>
      <c r="B79" s="133" t="s">
        <v>128</v>
      </c>
      <c r="C79" s="115">
        <v>0</v>
      </c>
      <c r="D79" s="115">
        <v>1400</v>
      </c>
      <c r="E79" s="115">
        <v>0</v>
      </c>
      <c r="F79" s="115">
        <v>0</v>
      </c>
      <c r="G79" s="51">
        <v>0</v>
      </c>
    </row>
    <row r="80" spans="1:7" x14ac:dyDescent="0.25">
      <c r="A80" s="90" t="s">
        <v>129</v>
      </c>
      <c r="B80" s="133" t="s">
        <v>130</v>
      </c>
      <c r="C80" s="115">
        <v>0</v>
      </c>
      <c r="D80" s="115">
        <v>100</v>
      </c>
      <c r="E80" s="115">
        <v>0</v>
      </c>
      <c r="F80" s="115">
        <v>0</v>
      </c>
      <c r="G80" s="51">
        <v>0</v>
      </c>
    </row>
    <row r="81" spans="1:7" x14ac:dyDescent="0.25">
      <c r="A81" s="90" t="s">
        <v>98</v>
      </c>
      <c r="B81" s="133" t="s">
        <v>99</v>
      </c>
      <c r="C81" s="115">
        <v>0</v>
      </c>
      <c r="D81" s="115">
        <v>1500</v>
      </c>
      <c r="E81" s="115">
        <v>0</v>
      </c>
      <c r="F81" s="115">
        <v>0</v>
      </c>
      <c r="G81" s="51">
        <v>0</v>
      </c>
    </row>
    <row r="82" spans="1:7" ht="29.25" customHeight="1" x14ac:dyDescent="0.25">
      <c r="A82" s="95" t="s">
        <v>180</v>
      </c>
      <c r="B82" s="135" t="s">
        <v>181</v>
      </c>
      <c r="C82" s="120">
        <v>0</v>
      </c>
      <c r="D82" s="120">
        <v>6100</v>
      </c>
      <c r="E82" s="120">
        <v>0</v>
      </c>
      <c r="F82" s="120">
        <v>0</v>
      </c>
      <c r="G82" s="47">
        <v>0</v>
      </c>
    </row>
    <row r="83" spans="1:7" x14ac:dyDescent="0.25">
      <c r="A83" s="95" t="s">
        <v>88</v>
      </c>
      <c r="B83" s="134" t="s">
        <v>89</v>
      </c>
      <c r="C83" s="120">
        <v>0</v>
      </c>
      <c r="D83" s="120">
        <v>6100</v>
      </c>
      <c r="E83" s="120">
        <v>0</v>
      </c>
      <c r="F83" s="120">
        <v>0</v>
      </c>
      <c r="G83" s="47">
        <v>0</v>
      </c>
    </row>
    <row r="84" spans="1:7" x14ac:dyDescent="0.25">
      <c r="A84" s="90" t="s">
        <v>111</v>
      </c>
      <c r="B84" s="133" t="s">
        <v>112</v>
      </c>
      <c r="C84" s="115">
        <v>0</v>
      </c>
      <c r="D84" s="115">
        <v>6100</v>
      </c>
      <c r="E84" s="115">
        <v>0</v>
      </c>
      <c r="F84" s="115">
        <v>0</v>
      </c>
      <c r="G84" s="51">
        <v>0</v>
      </c>
    </row>
    <row r="85" spans="1:7" x14ac:dyDescent="0.25">
      <c r="A85" s="95" t="s">
        <v>182</v>
      </c>
      <c r="B85" s="134" t="s">
        <v>183</v>
      </c>
      <c r="C85" s="120">
        <v>105816.99</v>
      </c>
      <c r="D85" s="120">
        <v>208529</v>
      </c>
      <c r="E85" s="120">
        <v>24997612</v>
      </c>
      <c r="F85" s="120">
        <v>26070215</v>
      </c>
      <c r="G85" s="120">
        <v>27360725</v>
      </c>
    </row>
    <row r="86" spans="1:7" x14ac:dyDescent="0.25">
      <c r="A86" s="95" t="s">
        <v>86</v>
      </c>
      <c r="B86" s="134" t="s">
        <v>87</v>
      </c>
      <c r="C86" s="120">
        <v>105816.99</v>
      </c>
      <c r="D86" s="120">
        <v>208529</v>
      </c>
      <c r="E86" s="120">
        <v>170000</v>
      </c>
      <c r="F86" s="120">
        <v>170000</v>
      </c>
      <c r="G86" s="120">
        <v>170000</v>
      </c>
    </row>
    <row r="87" spans="1:7" x14ac:dyDescent="0.25">
      <c r="A87" s="94" t="s">
        <v>88</v>
      </c>
      <c r="B87" s="134" t="s">
        <v>89</v>
      </c>
      <c r="C87" s="120">
        <v>105816.99</v>
      </c>
      <c r="D87" s="120">
        <v>208529</v>
      </c>
      <c r="E87" s="120">
        <v>170000</v>
      </c>
      <c r="F87" s="120">
        <v>170000</v>
      </c>
      <c r="G87" s="120">
        <v>170000</v>
      </c>
    </row>
    <row r="88" spans="1:7" x14ac:dyDescent="0.25">
      <c r="A88" s="136">
        <v>3222</v>
      </c>
      <c r="B88" s="133" t="s">
        <v>134</v>
      </c>
      <c r="C88" s="122">
        <v>35239.99</v>
      </c>
      <c r="D88" s="122">
        <v>0</v>
      </c>
      <c r="E88" s="122">
        <v>0</v>
      </c>
      <c r="F88" s="122">
        <v>0</v>
      </c>
      <c r="G88" s="122">
        <v>0</v>
      </c>
    </row>
    <row r="89" spans="1:7" x14ac:dyDescent="0.25">
      <c r="A89" s="136" t="s">
        <v>184</v>
      </c>
      <c r="B89" s="133" t="s">
        <v>185</v>
      </c>
      <c r="C89" s="122">
        <v>70577</v>
      </c>
      <c r="D89" s="122">
        <v>208529</v>
      </c>
      <c r="E89" s="122">
        <v>170000</v>
      </c>
      <c r="F89" s="122">
        <v>170000</v>
      </c>
      <c r="G89" s="122">
        <v>170000</v>
      </c>
    </row>
    <row r="90" spans="1:7" x14ac:dyDescent="0.25">
      <c r="A90" s="94" t="s">
        <v>106</v>
      </c>
      <c r="B90" s="134" t="s">
        <v>71</v>
      </c>
      <c r="C90" s="120">
        <v>0</v>
      </c>
      <c r="D90" s="120">
        <v>0</v>
      </c>
      <c r="E90" s="120">
        <v>150000</v>
      </c>
      <c r="F90" s="120">
        <v>150000</v>
      </c>
      <c r="G90" s="120">
        <v>150000</v>
      </c>
    </row>
    <row r="91" spans="1:7" x14ac:dyDescent="0.25">
      <c r="A91" s="95" t="s">
        <v>88</v>
      </c>
      <c r="B91" s="134" t="s">
        <v>89</v>
      </c>
      <c r="C91" s="120">
        <v>0</v>
      </c>
      <c r="D91" s="120">
        <v>0</v>
      </c>
      <c r="E91" s="120">
        <v>150000</v>
      </c>
      <c r="F91" s="120">
        <v>150000</v>
      </c>
      <c r="G91" s="120">
        <v>150000</v>
      </c>
    </row>
    <row r="92" spans="1:7" x14ac:dyDescent="0.25">
      <c r="A92" s="90" t="s">
        <v>90</v>
      </c>
      <c r="B92" s="133" t="s">
        <v>91</v>
      </c>
      <c r="C92" s="115">
        <v>0</v>
      </c>
      <c r="D92" s="115">
        <v>0</v>
      </c>
      <c r="E92" s="115">
        <v>40000</v>
      </c>
      <c r="F92" s="115">
        <v>0</v>
      </c>
      <c r="G92" s="115">
        <v>0</v>
      </c>
    </row>
    <row r="93" spans="1:7" x14ac:dyDescent="0.25">
      <c r="A93" s="90" t="s">
        <v>94</v>
      </c>
      <c r="B93" s="133" t="s">
        <v>95</v>
      </c>
      <c r="C93" s="115">
        <v>0</v>
      </c>
      <c r="D93" s="115">
        <v>0</v>
      </c>
      <c r="E93" s="115">
        <v>35000</v>
      </c>
      <c r="F93" s="115">
        <v>75000</v>
      </c>
      <c r="G93" s="115">
        <v>75000</v>
      </c>
    </row>
    <row r="94" spans="1:7" x14ac:dyDescent="0.25">
      <c r="A94" s="90" t="s">
        <v>96</v>
      </c>
      <c r="B94" s="133" t="s">
        <v>97</v>
      </c>
      <c r="C94" s="115">
        <v>0</v>
      </c>
      <c r="D94" s="115">
        <v>0</v>
      </c>
      <c r="E94" s="115">
        <v>10000</v>
      </c>
      <c r="F94" s="115">
        <v>0</v>
      </c>
      <c r="G94" s="115">
        <v>0</v>
      </c>
    </row>
    <row r="95" spans="1:7" x14ac:dyDescent="0.25">
      <c r="A95" s="90" t="s">
        <v>98</v>
      </c>
      <c r="B95" s="133" t="s">
        <v>99</v>
      </c>
      <c r="C95" s="115">
        <v>0</v>
      </c>
      <c r="D95" s="115">
        <v>0</v>
      </c>
      <c r="E95" s="115">
        <v>45000</v>
      </c>
      <c r="F95" s="115">
        <v>75000</v>
      </c>
      <c r="G95" s="115">
        <v>75000</v>
      </c>
    </row>
    <row r="96" spans="1:7" x14ac:dyDescent="0.25">
      <c r="A96" s="90" t="s">
        <v>109</v>
      </c>
      <c r="B96" s="133" t="s">
        <v>110</v>
      </c>
      <c r="C96" s="115">
        <v>0</v>
      </c>
      <c r="D96" s="115">
        <v>0</v>
      </c>
      <c r="E96" s="115">
        <v>5000</v>
      </c>
      <c r="F96" s="115">
        <v>0</v>
      </c>
      <c r="G96" s="115">
        <v>0</v>
      </c>
    </row>
    <row r="97" spans="1:7" x14ac:dyDescent="0.25">
      <c r="A97" s="90" t="s">
        <v>100</v>
      </c>
      <c r="B97" s="133" t="s">
        <v>101</v>
      </c>
      <c r="C97" s="115">
        <v>0</v>
      </c>
      <c r="D97" s="115">
        <v>0</v>
      </c>
      <c r="E97" s="115">
        <v>15000</v>
      </c>
      <c r="F97" s="115">
        <v>0</v>
      </c>
      <c r="G97" s="115">
        <v>0</v>
      </c>
    </row>
    <row r="98" spans="1:7" x14ac:dyDescent="0.25">
      <c r="A98" s="95" t="s">
        <v>113</v>
      </c>
      <c r="B98" s="134" t="s">
        <v>114</v>
      </c>
      <c r="C98" s="115">
        <v>0</v>
      </c>
      <c r="D98" s="115">
        <v>0</v>
      </c>
      <c r="E98" s="120">
        <v>24470919</v>
      </c>
      <c r="F98" s="120">
        <v>25730215</v>
      </c>
      <c r="G98" s="120">
        <v>27020725</v>
      </c>
    </row>
    <row r="99" spans="1:7" x14ac:dyDescent="0.25">
      <c r="A99" s="95" t="s">
        <v>88</v>
      </c>
      <c r="B99" s="134" t="s">
        <v>89</v>
      </c>
      <c r="C99" s="115">
        <v>0</v>
      </c>
      <c r="D99" s="115">
        <v>0</v>
      </c>
      <c r="E99" s="120">
        <v>24470919</v>
      </c>
      <c r="F99" s="120">
        <v>25730215</v>
      </c>
      <c r="G99" s="120">
        <v>27020725</v>
      </c>
    </row>
    <row r="100" spans="1:7" x14ac:dyDescent="0.25">
      <c r="A100" s="90" t="s">
        <v>115</v>
      </c>
      <c r="B100" s="133" t="s">
        <v>116</v>
      </c>
      <c r="C100" s="115">
        <v>0</v>
      </c>
      <c r="D100" s="115">
        <v>0</v>
      </c>
      <c r="E100" s="115">
        <v>14500000</v>
      </c>
      <c r="F100" s="115">
        <v>15500000</v>
      </c>
      <c r="G100" s="115">
        <v>16500000</v>
      </c>
    </row>
    <row r="101" spans="1:7" x14ac:dyDescent="0.25">
      <c r="A101" s="90" t="s">
        <v>117</v>
      </c>
      <c r="B101" s="133" t="s">
        <v>118</v>
      </c>
      <c r="C101" s="115">
        <v>0</v>
      </c>
      <c r="D101" s="115">
        <v>0</v>
      </c>
      <c r="E101" s="115">
        <v>1520919</v>
      </c>
      <c r="F101" s="115">
        <v>1600000</v>
      </c>
      <c r="G101" s="115">
        <v>1700000</v>
      </c>
    </row>
    <row r="102" spans="1:7" x14ac:dyDescent="0.25">
      <c r="A102" s="90" t="s">
        <v>119</v>
      </c>
      <c r="B102" s="133" t="s">
        <v>120</v>
      </c>
      <c r="C102" s="115">
        <v>0</v>
      </c>
      <c r="D102" s="115">
        <v>0</v>
      </c>
      <c r="E102" s="115">
        <v>550000</v>
      </c>
      <c r="F102" s="115">
        <v>600000</v>
      </c>
      <c r="G102" s="115">
        <v>600000</v>
      </c>
    </row>
    <row r="103" spans="1:7" x14ac:dyDescent="0.25">
      <c r="A103" s="90" t="s">
        <v>121</v>
      </c>
      <c r="B103" s="133" t="s">
        <v>122</v>
      </c>
      <c r="C103" s="115">
        <v>0</v>
      </c>
      <c r="D103" s="115">
        <v>0</v>
      </c>
      <c r="E103" s="115">
        <v>2300000</v>
      </c>
      <c r="F103" s="115">
        <v>2500000</v>
      </c>
      <c r="G103" s="115">
        <v>2700000</v>
      </c>
    </row>
    <row r="104" spans="1:7" x14ac:dyDescent="0.25">
      <c r="A104" s="90" t="s">
        <v>123</v>
      </c>
      <c r="B104" s="133" t="s">
        <v>124</v>
      </c>
      <c r="C104" s="115">
        <v>0</v>
      </c>
      <c r="D104" s="115">
        <v>0</v>
      </c>
      <c r="E104" s="115">
        <v>25000</v>
      </c>
      <c r="F104" s="115">
        <v>25000</v>
      </c>
      <c r="G104" s="115">
        <v>25000</v>
      </c>
    </row>
    <row r="105" spans="1:7" x14ac:dyDescent="0.25">
      <c r="A105" s="90" t="s">
        <v>125</v>
      </c>
      <c r="B105" s="133" t="s">
        <v>126</v>
      </c>
      <c r="C105" s="115">
        <v>0</v>
      </c>
      <c r="D105" s="115">
        <v>0</v>
      </c>
      <c r="E105" s="115">
        <v>350000</v>
      </c>
      <c r="F105" s="115">
        <v>350000</v>
      </c>
      <c r="G105" s="115">
        <v>350000</v>
      </c>
    </row>
    <row r="106" spans="1:7" x14ac:dyDescent="0.25">
      <c r="A106" s="90" t="s">
        <v>127</v>
      </c>
      <c r="B106" s="133" t="s">
        <v>128</v>
      </c>
      <c r="C106" s="115">
        <v>0</v>
      </c>
      <c r="D106" s="115">
        <v>0</v>
      </c>
      <c r="E106" s="115">
        <v>30000</v>
      </c>
      <c r="F106" s="115">
        <v>30000</v>
      </c>
      <c r="G106" s="115">
        <v>30000</v>
      </c>
    </row>
    <row r="107" spans="1:7" x14ac:dyDescent="0.25">
      <c r="A107" s="90" t="s">
        <v>129</v>
      </c>
      <c r="B107" s="133" t="s">
        <v>130</v>
      </c>
      <c r="C107" s="115">
        <v>0</v>
      </c>
      <c r="D107" s="115">
        <v>0</v>
      </c>
      <c r="E107" s="115">
        <v>20000</v>
      </c>
      <c r="F107" s="115">
        <v>20000</v>
      </c>
      <c r="G107" s="115">
        <v>20000</v>
      </c>
    </row>
    <row r="108" spans="1:7" x14ac:dyDescent="0.25">
      <c r="A108" s="90" t="s">
        <v>131</v>
      </c>
      <c r="B108" s="133" t="s">
        <v>132</v>
      </c>
      <c r="C108" s="115">
        <v>0</v>
      </c>
      <c r="D108" s="115">
        <v>0</v>
      </c>
      <c r="E108" s="115">
        <v>150000</v>
      </c>
      <c r="F108" s="115">
        <v>150000</v>
      </c>
      <c r="G108" s="115">
        <v>150000</v>
      </c>
    </row>
    <row r="109" spans="1:7" x14ac:dyDescent="0.25">
      <c r="A109" s="90" t="s">
        <v>133</v>
      </c>
      <c r="B109" s="133" t="s">
        <v>134</v>
      </c>
      <c r="C109" s="115">
        <v>0</v>
      </c>
      <c r="D109" s="115">
        <v>0</v>
      </c>
      <c r="E109" s="115">
        <v>180000</v>
      </c>
      <c r="F109" s="115">
        <v>180000</v>
      </c>
      <c r="G109" s="115">
        <v>180000</v>
      </c>
    </row>
    <row r="110" spans="1:7" x14ac:dyDescent="0.25">
      <c r="A110" s="90" t="s">
        <v>135</v>
      </c>
      <c r="B110" s="133" t="s">
        <v>136</v>
      </c>
      <c r="C110" s="115">
        <v>0</v>
      </c>
      <c r="D110" s="115">
        <v>0</v>
      </c>
      <c r="E110" s="115">
        <v>350000</v>
      </c>
      <c r="F110" s="115">
        <v>350000</v>
      </c>
      <c r="G110" s="115">
        <v>350000</v>
      </c>
    </row>
    <row r="111" spans="1:7" x14ac:dyDescent="0.25">
      <c r="A111" s="90" t="s">
        <v>137</v>
      </c>
      <c r="B111" s="133" t="s">
        <v>138</v>
      </c>
      <c r="C111" s="115">
        <v>0</v>
      </c>
      <c r="D111" s="115">
        <v>0</v>
      </c>
      <c r="E111" s="115">
        <v>150000</v>
      </c>
      <c r="F111" s="115">
        <v>150000</v>
      </c>
      <c r="G111" s="115">
        <v>150000</v>
      </c>
    </row>
    <row r="112" spans="1:7" x14ac:dyDescent="0.25">
      <c r="A112" s="90" t="s">
        <v>139</v>
      </c>
      <c r="B112" s="133" t="s">
        <v>140</v>
      </c>
      <c r="C112" s="115">
        <v>0</v>
      </c>
      <c r="D112" s="115">
        <v>0</v>
      </c>
      <c r="E112" s="115">
        <v>25000</v>
      </c>
      <c r="F112" s="115">
        <v>25000</v>
      </c>
      <c r="G112" s="115">
        <v>25000</v>
      </c>
    </row>
    <row r="113" spans="1:7" x14ac:dyDescent="0.25">
      <c r="A113" s="90" t="s">
        <v>141</v>
      </c>
      <c r="B113" s="133" t="s">
        <v>142</v>
      </c>
      <c r="C113" s="115">
        <v>0</v>
      </c>
      <c r="D113" s="115">
        <v>0</v>
      </c>
      <c r="E113" s="115">
        <v>10000</v>
      </c>
      <c r="F113" s="115">
        <v>10000</v>
      </c>
      <c r="G113" s="115">
        <v>10000</v>
      </c>
    </row>
    <row r="114" spans="1:7" x14ac:dyDescent="0.25">
      <c r="A114" s="90" t="s">
        <v>143</v>
      </c>
      <c r="B114" s="133" t="s">
        <v>144</v>
      </c>
      <c r="C114" s="115">
        <v>0</v>
      </c>
      <c r="D114" s="115">
        <v>0</v>
      </c>
      <c r="E114" s="115">
        <v>50000</v>
      </c>
      <c r="F114" s="115">
        <v>50000</v>
      </c>
      <c r="G114" s="115">
        <v>50000</v>
      </c>
    </row>
    <row r="115" spans="1:7" x14ac:dyDescent="0.25">
      <c r="A115" s="90" t="s">
        <v>90</v>
      </c>
      <c r="B115" s="133" t="s">
        <v>91</v>
      </c>
      <c r="C115" s="115">
        <v>0</v>
      </c>
      <c r="D115" s="115">
        <v>0</v>
      </c>
      <c r="E115" s="115">
        <v>200000</v>
      </c>
      <c r="F115" s="115">
        <v>200000</v>
      </c>
      <c r="G115" s="115">
        <v>200000</v>
      </c>
    </row>
    <row r="116" spans="1:7" x14ac:dyDescent="0.25">
      <c r="A116" s="90" t="s">
        <v>145</v>
      </c>
      <c r="B116" s="133" t="s">
        <v>146</v>
      </c>
      <c r="C116" s="115">
        <v>0</v>
      </c>
      <c r="D116" s="115">
        <v>0</v>
      </c>
      <c r="E116" s="115">
        <v>7000</v>
      </c>
      <c r="F116" s="115">
        <v>7000</v>
      </c>
      <c r="G116" s="115">
        <v>7000</v>
      </c>
    </row>
    <row r="117" spans="1:7" x14ac:dyDescent="0.25">
      <c r="A117" s="90" t="s">
        <v>147</v>
      </c>
      <c r="B117" s="133" t="s">
        <v>148</v>
      </c>
      <c r="C117" s="115">
        <v>0</v>
      </c>
      <c r="D117" s="115">
        <v>0</v>
      </c>
      <c r="E117" s="115">
        <v>200000</v>
      </c>
      <c r="F117" s="115">
        <v>20000</v>
      </c>
      <c r="G117" s="115">
        <v>20000</v>
      </c>
    </row>
    <row r="118" spans="1:7" x14ac:dyDescent="0.25">
      <c r="A118" s="90" t="s">
        <v>149</v>
      </c>
      <c r="B118" s="133" t="s">
        <v>150</v>
      </c>
      <c r="C118" s="115">
        <v>0</v>
      </c>
      <c r="D118" s="115">
        <v>0</v>
      </c>
      <c r="E118" s="115">
        <v>10000</v>
      </c>
      <c r="F118" s="115">
        <v>10000</v>
      </c>
      <c r="G118" s="115">
        <v>10000</v>
      </c>
    </row>
    <row r="119" spans="1:7" x14ac:dyDescent="0.25">
      <c r="A119" s="90" t="s">
        <v>151</v>
      </c>
      <c r="B119" s="133" t="s">
        <v>152</v>
      </c>
      <c r="C119" s="115">
        <v>0</v>
      </c>
      <c r="D119" s="115">
        <v>0</v>
      </c>
      <c r="E119" s="115">
        <v>150000</v>
      </c>
      <c r="F119" s="115">
        <v>150000</v>
      </c>
      <c r="G119" s="115">
        <v>150000</v>
      </c>
    </row>
    <row r="120" spans="1:7" x14ac:dyDescent="0.25">
      <c r="A120" s="90" t="s">
        <v>153</v>
      </c>
      <c r="B120" s="133" t="s">
        <v>154</v>
      </c>
      <c r="C120" s="115">
        <v>0</v>
      </c>
      <c r="D120" s="115">
        <v>0</v>
      </c>
      <c r="E120" s="115">
        <v>700000</v>
      </c>
      <c r="F120" s="115">
        <v>700000</v>
      </c>
      <c r="G120" s="115">
        <v>700000</v>
      </c>
    </row>
    <row r="121" spans="1:7" x14ac:dyDescent="0.25">
      <c r="A121" s="90" t="s">
        <v>155</v>
      </c>
      <c r="B121" s="133" t="s">
        <v>156</v>
      </c>
      <c r="C121" s="115">
        <v>0</v>
      </c>
      <c r="D121" s="115">
        <v>0</v>
      </c>
      <c r="E121" s="115">
        <v>350000</v>
      </c>
      <c r="F121" s="115">
        <v>350000</v>
      </c>
      <c r="G121" s="115">
        <v>350000</v>
      </c>
    </row>
    <row r="122" spans="1:7" x14ac:dyDescent="0.25">
      <c r="A122" s="90" t="s">
        <v>157</v>
      </c>
      <c r="B122" s="133" t="s">
        <v>158</v>
      </c>
      <c r="C122" s="115">
        <v>0</v>
      </c>
      <c r="D122" s="115">
        <v>0</v>
      </c>
      <c r="E122" s="115">
        <v>350000</v>
      </c>
      <c r="F122" s="115">
        <v>350000</v>
      </c>
      <c r="G122" s="115">
        <v>350000</v>
      </c>
    </row>
    <row r="123" spans="1:7" x14ac:dyDescent="0.25">
      <c r="A123" s="90" t="s">
        <v>159</v>
      </c>
      <c r="B123" s="133" t="s">
        <v>160</v>
      </c>
      <c r="C123" s="115">
        <v>0</v>
      </c>
      <c r="D123" s="115">
        <v>0</v>
      </c>
      <c r="E123" s="115">
        <v>2200000</v>
      </c>
      <c r="F123" s="115">
        <v>2310215</v>
      </c>
      <c r="G123" s="115">
        <v>2300725</v>
      </c>
    </row>
    <row r="124" spans="1:7" x14ac:dyDescent="0.25">
      <c r="A124" s="90" t="s">
        <v>186</v>
      </c>
      <c r="B124" s="133" t="s">
        <v>187</v>
      </c>
      <c r="C124" s="115">
        <v>0</v>
      </c>
      <c r="D124" s="115">
        <v>0</v>
      </c>
      <c r="E124" s="115">
        <v>10000</v>
      </c>
      <c r="F124" s="115">
        <v>10000</v>
      </c>
      <c r="G124" s="115">
        <v>10000</v>
      </c>
    </row>
    <row r="125" spans="1:7" x14ac:dyDescent="0.25">
      <c r="A125" s="90" t="s">
        <v>161</v>
      </c>
      <c r="B125" s="133" t="s">
        <v>162</v>
      </c>
      <c r="C125" s="115">
        <v>0</v>
      </c>
      <c r="D125" s="115">
        <v>0</v>
      </c>
      <c r="E125" s="115">
        <v>12000</v>
      </c>
      <c r="F125" s="115">
        <v>12000</v>
      </c>
      <c r="G125" s="115">
        <v>12000</v>
      </c>
    </row>
    <row r="126" spans="1:7" x14ac:dyDescent="0.25">
      <c r="A126" s="90" t="s">
        <v>184</v>
      </c>
      <c r="B126" s="133" t="s">
        <v>185</v>
      </c>
      <c r="C126" s="115">
        <v>0</v>
      </c>
      <c r="D126" s="115">
        <v>0</v>
      </c>
      <c r="E126" s="115">
        <v>8000</v>
      </c>
      <c r="F126" s="115">
        <v>8000</v>
      </c>
      <c r="G126" s="115">
        <v>8000</v>
      </c>
    </row>
    <row r="127" spans="1:7" x14ac:dyDescent="0.25">
      <c r="A127" s="90" t="s">
        <v>163</v>
      </c>
      <c r="B127" s="133" t="s">
        <v>164</v>
      </c>
      <c r="C127" s="115">
        <v>0</v>
      </c>
      <c r="D127" s="115">
        <v>0</v>
      </c>
      <c r="E127" s="115">
        <v>5000</v>
      </c>
      <c r="F127" s="115">
        <v>5000</v>
      </c>
      <c r="G127" s="115">
        <v>5000</v>
      </c>
    </row>
    <row r="128" spans="1:7" x14ac:dyDescent="0.25">
      <c r="A128" s="90" t="s">
        <v>165</v>
      </c>
      <c r="B128" s="133" t="s">
        <v>166</v>
      </c>
      <c r="C128" s="115">
        <v>0</v>
      </c>
      <c r="D128" s="115">
        <v>0</v>
      </c>
      <c r="E128" s="115">
        <v>5000</v>
      </c>
      <c r="F128" s="115">
        <v>5000</v>
      </c>
      <c r="G128" s="115">
        <v>5000</v>
      </c>
    </row>
    <row r="129" spans="1:7" x14ac:dyDescent="0.25">
      <c r="A129" s="90" t="s">
        <v>167</v>
      </c>
      <c r="B129" s="133" t="s">
        <v>168</v>
      </c>
      <c r="C129" s="115">
        <v>0</v>
      </c>
      <c r="D129" s="115">
        <v>0</v>
      </c>
      <c r="E129" s="115">
        <v>20000</v>
      </c>
      <c r="F129" s="115">
        <v>20000</v>
      </c>
      <c r="G129" s="115">
        <v>20000</v>
      </c>
    </row>
    <row r="130" spans="1:7" x14ac:dyDescent="0.25">
      <c r="A130" s="90" t="s">
        <v>169</v>
      </c>
      <c r="B130" s="133" t="s">
        <v>170</v>
      </c>
      <c r="C130" s="115">
        <v>0</v>
      </c>
      <c r="D130" s="115">
        <v>0</v>
      </c>
      <c r="E130" s="115">
        <v>5000</v>
      </c>
      <c r="F130" s="115">
        <v>5000</v>
      </c>
      <c r="G130" s="115">
        <v>5000</v>
      </c>
    </row>
    <row r="131" spans="1:7" x14ac:dyDescent="0.25">
      <c r="A131" s="90" t="s">
        <v>171</v>
      </c>
      <c r="B131" s="133" t="s">
        <v>172</v>
      </c>
      <c r="C131" s="115">
        <v>0</v>
      </c>
      <c r="D131" s="115">
        <v>0</v>
      </c>
      <c r="E131" s="115">
        <v>20000</v>
      </c>
      <c r="F131" s="115">
        <v>20000</v>
      </c>
      <c r="G131" s="115">
        <v>20000</v>
      </c>
    </row>
    <row r="132" spans="1:7" x14ac:dyDescent="0.25">
      <c r="A132" s="90" t="s">
        <v>173</v>
      </c>
      <c r="B132" s="133" t="s">
        <v>174</v>
      </c>
      <c r="C132" s="115">
        <v>0</v>
      </c>
      <c r="D132" s="115">
        <v>0</v>
      </c>
      <c r="E132" s="115">
        <v>6000</v>
      </c>
      <c r="F132" s="115">
        <v>6000</v>
      </c>
      <c r="G132" s="115">
        <v>6000</v>
      </c>
    </row>
    <row r="133" spans="1:7" x14ac:dyDescent="0.25">
      <c r="A133" s="90" t="s">
        <v>175</v>
      </c>
      <c r="B133" s="133" t="s">
        <v>176</v>
      </c>
      <c r="C133" s="115">
        <v>0</v>
      </c>
      <c r="D133" s="115">
        <v>0</v>
      </c>
      <c r="E133" s="115">
        <v>2000</v>
      </c>
      <c r="F133" s="115">
        <v>2000</v>
      </c>
      <c r="G133" s="115">
        <v>2000</v>
      </c>
    </row>
    <row r="134" spans="1:7" x14ac:dyDescent="0.25">
      <c r="A134" s="95" t="s">
        <v>177</v>
      </c>
      <c r="B134" s="134" t="s">
        <v>178</v>
      </c>
      <c r="C134" s="115">
        <v>0</v>
      </c>
      <c r="D134" s="115">
        <v>0</v>
      </c>
      <c r="E134" s="120">
        <v>200000</v>
      </c>
      <c r="F134" s="120">
        <v>20000</v>
      </c>
      <c r="G134" s="120">
        <v>20000</v>
      </c>
    </row>
    <row r="135" spans="1:7" x14ac:dyDescent="0.25">
      <c r="A135" s="95" t="s">
        <v>88</v>
      </c>
      <c r="B135" s="134" t="s">
        <v>89</v>
      </c>
      <c r="C135" s="115">
        <v>0</v>
      </c>
      <c r="D135" s="115">
        <v>0</v>
      </c>
      <c r="E135" s="120">
        <v>200000</v>
      </c>
      <c r="F135" s="120">
        <v>20000</v>
      </c>
      <c r="G135" s="120">
        <v>20000</v>
      </c>
    </row>
    <row r="136" spans="1:7" x14ac:dyDescent="0.25">
      <c r="A136" s="90" t="s">
        <v>98</v>
      </c>
      <c r="B136" s="133" t="s">
        <v>99</v>
      </c>
      <c r="C136" s="115">
        <v>0</v>
      </c>
      <c r="D136" s="115">
        <v>0</v>
      </c>
      <c r="E136" s="115">
        <v>0</v>
      </c>
      <c r="F136" s="115">
        <v>20000</v>
      </c>
      <c r="G136" s="115">
        <v>20000</v>
      </c>
    </row>
    <row r="137" spans="1:7" x14ac:dyDescent="0.25">
      <c r="A137" s="90" t="s">
        <v>102</v>
      </c>
      <c r="B137" s="133" t="s">
        <v>103</v>
      </c>
      <c r="C137" s="115">
        <v>0</v>
      </c>
      <c r="D137" s="115">
        <v>0</v>
      </c>
      <c r="E137" s="115">
        <v>200000</v>
      </c>
      <c r="F137" s="115">
        <v>0</v>
      </c>
      <c r="G137" s="115">
        <v>0</v>
      </c>
    </row>
    <row r="138" spans="1:7" x14ac:dyDescent="0.25">
      <c r="A138" s="95" t="s">
        <v>179</v>
      </c>
      <c r="B138" s="134" t="s">
        <v>72</v>
      </c>
      <c r="C138" s="120">
        <v>0</v>
      </c>
      <c r="D138" s="120">
        <v>0</v>
      </c>
      <c r="E138" s="120">
        <v>6693</v>
      </c>
      <c r="F138" s="120">
        <v>0</v>
      </c>
      <c r="G138" s="120">
        <v>0</v>
      </c>
    </row>
    <row r="139" spans="1:7" x14ac:dyDescent="0.25">
      <c r="A139" s="95" t="s">
        <v>88</v>
      </c>
      <c r="B139" s="134" t="s">
        <v>89</v>
      </c>
      <c r="C139" s="120">
        <v>0</v>
      </c>
      <c r="D139" s="120">
        <v>0</v>
      </c>
      <c r="E139" s="120">
        <v>6693</v>
      </c>
      <c r="F139" s="120">
        <v>0</v>
      </c>
      <c r="G139" s="120">
        <v>0</v>
      </c>
    </row>
    <row r="140" spans="1:7" x14ac:dyDescent="0.25">
      <c r="A140" s="90" t="s">
        <v>127</v>
      </c>
      <c r="B140" s="133" t="s">
        <v>128</v>
      </c>
      <c r="C140" s="115">
        <v>0</v>
      </c>
      <c r="D140" s="115">
        <v>0</v>
      </c>
      <c r="E140" s="115">
        <v>6693</v>
      </c>
      <c r="F140" s="115">
        <v>0</v>
      </c>
      <c r="G140" s="115">
        <v>0</v>
      </c>
    </row>
    <row r="141" spans="1:7" x14ac:dyDescent="0.25">
      <c r="A141" s="95" t="s">
        <v>188</v>
      </c>
      <c r="B141" s="134" t="s">
        <v>189</v>
      </c>
      <c r="C141" s="115">
        <v>0</v>
      </c>
      <c r="D141" s="120">
        <v>106142</v>
      </c>
      <c r="E141" s="120">
        <v>0</v>
      </c>
      <c r="F141" s="120">
        <v>0</v>
      </c>
      <c r="G141" s="120">
        <v>0</v>
      </c>
    </row>
    <row r="142" spans="1:7" x14ac:dyDescent="0.25">
      <c r="A142" s="95" t="s">
        <v>190</v>
      </c>
      <c r="B142" s="134" t="s">
        <v>191</v>
      </c>
      <c r="C142" s="115">
        <v>0</v>
      </c>
      <c r="D142" s="120">
        <v>106142</v>
      </c>
      <c r="E142" s="120">
        <v>0</v>
      </c>
      <c r="F142" s="120">
        <v>0</v>
      </c>
      <c r="G142" s="120">
        <v>0</v>
      </c>
    </row>
    <row r="143" spans="1:7" x14ac:dyDescent="0.25">
      <c r="A143" s="90" t="s">
        <v>192</v>
      </c>
      <c r="B143" s="133" t="s">
        <v>193</v>
      </c>
      <c r="C143" s="115">
        <v>0</v>
      </c>
      <c r="D143" s="115">
        <v>106142</v>
      </c>
      <c r="E143" s="115">
        <v>0</v>
      </c>
      <c r="F143" s="115">
        <v>0</v>
      </c>
      <c r="G143" s="115">
        <v>0</v>
      </c>
    </row>
  </sheetData>
  <mergeCells count="1">
    <mergeCell ref="A3:G3"/>
  </mergeCells>
  <pageMargins left="0.7" right="0.7" top="0.75" bottom="0.75" header="0.511811023622047" footer="0.511811023622047"/>
  <pageSetup paperSize="9" scale="58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1325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dc:description/>
  <cp:lastModifiedBy>Marijana</cp:lastModifiedBy>
  <cp:revision>139</cp:revision>
  <cp:lastPrinted>2025-12-12T08:36:15Z</cp:lastPrinted>
  <dcterms:created xsi:type="dcterms:W3CDTF">2022-08-12T12:51:27Z</dcterms:created>
  <dcterms:modified xsi:type="dcterms:W3CDTF">2025-12-16T08:51:17Z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